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9876" activeTab="1"/>
  </bookViews>
  <sheets>
    <sheet name="Ohje" sheetId="10" r:id="rId1"/>
    <sheet name="C2M2 V2.1" sheetId="4" r:id="rId2"/>
    <sheet name="V2.1_V2.0" sheetId="13" r:id="rId3"/>
    <sheet name="Import_static" sheetId="8" r:id="rId4"/>
    <sheet name="Import" sheetId="7" r:id="rId5"/>
    <sheet name="Languages" sheetId="5" r:id="rId6"/>
  </sheets>
  <definedNames>
    <definedName name="_xlnm._FilterDatabase" localSheetId="1" hidden="1">'C2M2 V2.1'!$A$1:$M$357</definedName>
    <definedName name="_xlnm._FilterDatabase" localSheetId="5" hidden="1">Languages!$A$1:$F$629</definedName>
    <definedName name="_xlnm._FilterDatabase" localSheetId="2" hidden="1">'V2.1_V2.0'!$A$1:$E$383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2" i="4"/>
  <c r="G2" i="4"/>
  <c r="G74" i="7" l="1"/>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73" i="7"/>
  <c r="D16" i="7" l="1"/>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73"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E73" i="7"/>
  <c r="E173" i="7"/>
  <c r="I137" i="4"/>
  <c r="I138" i="4"/>
  <c r="G147" i="4"/>
  <c r="G148" i="4"/>
  <c r="G131" i="4"/>
  <c r="G132" i="4"/>
  <c r="G133" i="4"/>
  <c r="G134" i="4"/>
  <c r="G135" i="4"/>
  <c r="G136" i="4"/>
  <c r="G137" i="4"/>
  <c r="G138" i="4"/>
  <c r="G68" i="4"/>
  <c r="J68" i="4" s="1"/>
  <c r="G69" i="4"/>
  <c r="J69" i="4" s="1"/>
  <c r="G70" i="4"/>
  <c r="J70" i="4" s="1"/>
  <c r="G71" i="4"/>
  <c r="J71" i="4" s="1"/>
  <c r="G72" i="4"/>
  <c r="J72" i="4" s="1"/>
  <c r="G73" i="4"/>
  <c r="J73" i="4" s="1"/>
  <c r="G74" i="4"/>
  <c r="J74" i="4" s="1"/>
  <c r="G75" i="4"/>
  <c r="J75" i="4" s="1"/>
  <c r="G76" i="4"/>
  <c r="J76" i="4" s="1"/>
  <c r="G77" i="4"/>
  <c r="J77" i="4" s="1"/>
  <c r="G78" i="4"/>
  <c r="J78" i="4" s="1"/>
  <c r="G79" i="4"/>
  <c r="J79" i="4" s="1"/>
  <c r="G80" i="4"/>
  <c r="J80" i="4" s="1"/>
  <c r="G81" i="4"/>
  <c r="J81" i="4" s="1"/>
  <c r="G82" i="4"/>
  <c r="J82" i="4" s="1"/>
  <c r="G83" i="4"/>
  <c r="J83" i="4" s="1"/>
  <c r="G84" i="4"/>
  <c r="J84" i="4" s="1"/>
  <c r="G85" i="4"/>
  <c r="J85" i="4" s="1"/>
  <c r="G86" i="4"/>
  <c r="J86" i="4" s="1"/>
  <c r="G87" i="4"/>
  <c r="J87" i="4" s="1"/>
  <c r="G88" i="4"/>
  <c r="J88" i="4" s="1"/>
  <c r="G89" i="4"/>
  <c r="J89" i="4" s="1"/>
  <c r="G90" i="4"/>
  <c r="J90" i="4" s="1"/>
  <c r="G91" i="4"/>
  <c r="J91" i="4" s="1"/>
  <c r="G92" i="4"/>
  <c r="J92" i="4" s="1"/>
  <c r="G93" i="4"/>
  <c r="J93" i="4" s="1"/>
  <c r="G94" i="4"/>
  <c r="J94" i="4" s="1"/>
  <c r="G48" i="4"/>
  <c r="J48" i="4" s="1"/>
  <c r="G49" i="4"/>
  <c r="J49" i="4" s="1"/>
  <c r="G50" i="4"/>
  <c r="J50" i="4" s="1"/>
  <c r="G51" i="4"/>
  <c r="J51" i="4" s="1"/>
  <c r="G52" i="4"/>
  <c r="J52" i="4" s="1"/>
  <c r="G53" i="4"/>
  <c r="J53" i="4" s="1"/>
  <c r="G54" i="4"/>
  <c r="J54" i="4" s="1"/>
  <c r="G55" i="4"/>
  <c r="J55" i="4" s="1"/>
  <c r="G56" i="4"/>
  <c r="J56" i="4" s="1"/>
  <c r="G57" i="4"/>
  <c r="J57" i="4" s="1"/>
  <c r="G58" i="4"/>
  <c r="J58" i="4" s="1"/>
  <c r="G59" i="4"/>
  <c r="J59" i="4" s="1"/>
  <c r="G60" i="4"/>
  <c r="J60" i="4" s="1"/>
  <c r="G61" i="4"/>
  <c r="J61" i="4" s="1"/>
  <c r="G62" i="4"/>
  <c r="J62" i="4" s="1"/>
  <c r="G63" i="4"/>
  <c r="J63" i="4" s="1"/>
  <c r="G64" i="4"/>
  <c r="J64" i="4" s="1"/>
  <c r="G65" i="4"/>
  <c r="J65" i="4" s="1"/>
  <c r="G66" i="4"/>
  <c r="J66" i="4" s="1"/>
  <c r="G67" i="4"/>
  <c r="J67" i="4" s="1"/>
  <c r="I136" i="4" l="1"/>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G327" i="4"/>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57" i="7"/>
  <c r="E158" i="7"/>
  <c r="E159" i="7"/>
  <c r="E160" i="7"/>
  <c r="E161" i="7"/>
  <c r="E162" i="7"/>
  <c r="E163" i="7"/>
  <c r="E164" i="7"/>
  <c r="E165" i="7"/>
  <c r="E166" i="7"/>
  <c r="E167" i="7"/>
  <c r="E168" i="7"/>
  <c r="E169" i="7"/>
  <c r="E170" i="7"/>
  <c r="E171" i="7"/>
  <c r="E172" i="7"/>
  <c r="E174" i="7"/>
  <c r="E175" i="7"/>
  <c r="E176" i="7"/>
  <c r="E177" i="7"/>
  <c r="E178" i="7"/>
  <c r="E179" i="7"/>
  <c r="E180" i="7"/>
  <c r="E181" i="7"/>
  <c r="E182" i="7"/>
  <c r="E183" i="7"/>
  <c r="E184" i="7"/>
  <c r="E185" i="7"/>
  <c r="E186" i="7"/>
  <c r="E187" i="7"/>
  <c r="E188" i="7"/>
  <c r="E189" i="7"/>
  <c r="E190" i="7"/>
  <c r="E191" i="7"/>
  <c r="E192"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I96" i="4" l="1"/>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131" i="4"/>
  <c r="I132" i="4"/>
  <c r="I133" i="4"/>
  <c r="I134" i="4"/>
  <c r="I135" i="4"/>
  <c r="I139" i="4"/>
  <c r="I140" i="4"/>
  <c r="I141" i="4"/>
  <c r="I142" i="4"/>
  <c r="I143" i="4"/>
  <c r="I144" i="4"/>
  <c r="I145" i="4"/>
  <c r="I146" i="4"/>
  <c r="I147" i="4"/>
  <c r="I148" i="4"/>
  <c r="I149" i="4"/>
  <c r="I150" i="4"/>
  <c r="I151" i="4"/>
  <c r="I152" i="4"/>
  <c r="I153" i="4"/>
  <c r="I154" i="4"/>
  <c r="I95" i="4"/>
  <c r="G96" i="4"/>
  <c r="J96" i="4" s="1"/>
  <c r="G97" i="4"/>
  <c r="J97" i="4" s="1"/>
  <c r="G98" i="4"/>
  <c r="J98" i="4" s="1"/>
  <c r="G99" i="4"/>
  <c r="J99" i="4" s="1"/>
  <c r="G100" i="4"/>
  <c r="J100" i="4" s="1"/>
  <c r="G101" i="4"/>
  <c r="J101" i="4" s="1"/>
  <c r="G102" i="4"/>
  <c r="J102" i="4" s="1"/>
  <c r="G103" i="4"/>
  <c r="J103" i="4" s="1"/>
  <c r="G104" i="4"/>
  <c r="J104" i="4" s="1"/>
  <c r="G105" i="4"/>
  <c r="J105" i="4" s="1"/>
  <c r="G106" i="4"/>
  <c r="J106" i="4" s="1"/>
  <c r="G107" i="4"/>
  <c r="J107" i="4" s="1"/>
  <c r="G108" i="4"/>
  <c r="J108" i="4" s="1"/>
  <c r="G109" i="4"/>
  <c r="J109" i="4" s="1"/>
  <c r="G110" i="4"/>
  <c r="J110" i="4" s="1"/>
  <c r="G111" i="4"/>
  <c r="J111" i="4" s="1"/>
  <c r="G112" i="4"/>
  <c r="J112" i="4" s="1"/>
  <c r="G113" i="4"/>
  <c r="J113" i="4" s="1"/>
  <c r="G114" i="4"/>
  <c r="J114" i="4" s="1"/>
  <c r="G115" i="4"/>
  <c r="J115" i="4" s="1"/>
  <c r="G116" i="4"/>
  <c r="J116" i="4" s="1"/>
  <c r="G117" i="4"/>
  <c r="J117" i="4" s="1"/>
  <c r="G118" i="4"/>
  <c r="J118" i="4" s="1"/>
  <c r="G119" i="4"/>
  <c r="J119" i="4" s="1"/>
  <c r="G120" i="4"/>
  <c r="J120" i="4" s="1"/>
  <c r="G121" i="4"/>
  <c r="J121" i="4" s="1"/>
  <c r="G122" i="4"/>
  <c r="J122" i="4" s="1"/>
  <c r="G123" i="4"/>
  <c r="J123" i="4" s="1"/>
  <c r="G124" i="4"/>
  <c r="J124" i="4" s="1"/>
  <c r="G125" i="4"/>
  <c r="J125" i="4" s="1"/>
  <c r="G126" i="4"/>
  <c r="J126" i="4" s="1"/>
  <c r="G127" i="4"/>
  <c r="J127" i="4" s="1"/>
  <c r="G128" i="4"/>
  <c r="J128" i="4" s="1"/>
  <c r="G129" i="4"/>
  <c r="J129" i="4" s="1"/>
  <c r="G130" i="4"/>
  <c r="J130" i="4" s="1"/>
  <c r="G296" i="4"/>
  <c r="J296" i="4" s="1"/>
  <c r="G297" i="4"/>
  <c r="J297" i="4" s="1"/>
  <c r="G298" i="4"/>
  <c r="J298" i="4" s="1"/>
  <c r="G299" i="4"/>
  <c r="J299" i="4" s="1"/>
  <c r="G300" i="4"/>
  <c r="J300" i="4" s="1"/>
  <c r="G301" i="4"/>
  <c r="J301" i="4" s="1"/>
  <c r="G302" i="4"/>
  <c r="J302" i="4" s="1"/>
  <c r="G303" i="4"/>
  <c r="J303" i="4" s="1"/>
  <c r="G304" i="4"/>
  <c r="J304" i="4" s="1"/>
  <c r="G305" i="4"/>
  <c r="J305" i="4" s="1"/>
  <c r="G306" i="4"/>
  <c r="J306" i="4" s="1"/>
  <c r="G307" i="4"/>
  <c r="J307" i="4" s="1"/>
  <c r="G308" i="4"/>
  <c r="J308" i="4" s="1"/>
  <c r="G309" i="4"/>
  <c r="J309" i="4" s="1"/>
  <c r="G310" i="4"/>
  <c r="J310" i="4" s="1"/>
  <c r="G311" i="4"/>
  <c r="J311" i="4" s="1"/>
  <c r="G312" i="4"/>
  <c r="J312" i="4" s="1"/>
  <c r="G313" i="4"/>
  <c r="J313" i="4" s="1"/>
  <c r="G314" i="4"/>
  <c r="J314" i="4" s="1"/>
  <c r="G315" i="4"/>
  <c r="J315" i="4" s="1"/>
  <c r="G316" i="4"/>
  <c r="J316" i="4" s="1"/>
  <c r="G317" i="4"/>
  <c r="J317" i="4" s="1"/>
  <c r="G318" i="4"/>
  <c r="J318" i="4" s="1"/>
  <c r="G319" i="4"/>
  <c r="J319" i="4" s="1"/>
  <c r="G320" i="4"/>
  <c r="J320" i="4" s="1"/>
  <c r="G321" i="4"/>
  <c r="J321" i="4" s="1"/>
  <c r="G322" i="4"/>
  <c r="J322" i="4" s="1"/>
  <c r="G323" i="4"/>
  <c r="J323" i="4" s="1"/>
  <c r="G324" i="4"/>
  <c r="J324" i="4" s="1"/>
  <c r="G325" i="4"/>
  <c r="J325" i="4" s="1"/>
  <c r="G204" i="4"/>
  <c r="J204" i="4" s="1"/>
  <c r="G205" i="4"/>
  <c r="J205" i="4" s="1"/>
  <c r="G206" i="4"/>
  <c r="J206" i="4" s="1"/>
  <c r="G207" i="4"/>
  <c r="J207" i="4" s="1"/>
  <c r="G208" i="4"/>
  <c r="J208" i="4" s="1"/>
  <c r="G209" i="4"/>
  <c r="J209" i="4" s="1"/>
  <c r="G210" i="4"/>
  <c r="J210" i="4" s="1"/>
  <c r="G211" i="4"/>
  <c r="J211" i="4" s="1"/>
  <c r="G212" i="4"/>
  <c r="J212" i="4" s="1"/>
  <c r="G213" i="4"/>
  <c r="J213" i="4" s="1"/>
  <c r="G214" i="4"/>
  <c r="J214" i="4" s="1"/>
  <c r="G215" i="4"/>
  <c r="J215" i="4" s="1"/>
  <c r="G216" i="4"/>
  <c r="J216" i="4" s="1"/>
  <c r="G217" i="4"/>
  <c r="J217" i="4" s="1"/>
  <c r="G218" i="4"/>
  <c r="J218" i="4" s="1"/>
  <c r="G219" i="4"/>
  <c r="J219" i="4" s="1"/>
  <c r="G220" i="4"/>
  <c r="J220" i="4" s="1"/>
  <c r="G221" i="4"/>
  <c r="J221" i="4" s="1"/>
  <c r="G222" i="4"/>
  <c r="J222" i="4" s="1"/>
  <c r="G223" i="4"/>
  <c r="J223" i="4" s="1"/>
  <c r="G224" i="4"/>
  <c r="J224" i="4" s="1"/>
  <c r="G225" i="4"/>
  <c r="J225" i="4" s="1"/>
  <c r="G226" i="4"/>
  <c r="J226" i="4" s="1"/>
  <c r="G227" i="4"/>
  <c r="J227" i="4" s="1"/>
  <c r="G228" i="4"/>
  <c r="J228" i="4" s="1"/>
  <c r="G229" i="4"/>
  <c r="J229" i="4" s="1"/>
  <c r="G230" i="4"/>
  <c r="J230" i="4" s="1"/>
  <c r="G231" i="4"/>
  <c r="J231" i="4" s="1"/>
  <c r="G232" i="4"/>
  <c r="J232" i="4" s="1"/>
  <c r="G233" i="4"/>
  <c r="J233" i="4" s="1"/>
  <c r="G234" i="4"/>
  <c r="J234" i="4" s="1"/>
  <c r="G235" i="4"/>
  <c r="J235" i="4" s="1"/>
  <c r="G236" i="4"/>
  <c r="J236" i="4" s="1"/>
  <c r="G237" i="4"/>
  <c r="J237" i="4" s="1"/>
  <c r="G238" i="4"/>
  <c r="J238" i="4" s="1"/>
  <c r="G239" i="4"/>
  <c r="J239" i="4" s="1"/>
  <c r="G240" i="4"/>
  <c r="J240" i="4" s="1"/>
  <c r="G241" i="4"/>
  <c r="J241" i="4" s="1"/>
  <c r="G242" i="4"/>
  <c r="J242" i="4" s="1"/>
  <c r="J2" i="4"/>
  <c r="G3" i="4"/>
  <c r="J3" i="4" s="1"/>
  <c r="G4" i="4"/>
  <c r="J4" i="4" s="1"/>
  <c r="G5" i="4"/>
  <c r="J5" i="4" s="1"/>
  <c r="G6" i="4"/>
  <c r="J6" i="4" s="1"/>
  <c r="G7" i="4"/>
  <c r="J7" i="4" s="1"/>
  <c r="G8" i="4"/>
  <c r="J8" i="4" s="1"/>
  <c r="G9" i="4"/>
  <c r="J9" i="4" s="1"/>
  <c r="G10" i="4"/>
  <c r="J10" i="4" s="1"/>
  <c r="G11" i="4"/>
  <c r="J11" i="4" s="1"/>
  <c r="G12" i="4"/>
  <c r="J12" i="4" s="1"/>
  <c r="G13" i="4"/>
  <c r="J13" i="4" s="1"/>
  <c r="G14" i="4"/>
  <c r="J14" i="4" s="1"/>
  <c r="G15" i="4"/>
  <c r="J15" i="4" s="1"/>
  <c r="G16" i="4"/>
  <c r="J16" i="4" s="1"/>
  <c r="G17" i="4"/>
  <c r="J17" i="4" s="1"/>
  <c r="G18" i="4"/>
  <c r="J18" i="4" s="1"/>
  <c r="G19" i="4"/>
  <c r="J19" i="4" s="1"/>
  <c r="G20" i="4"/>
  <c r="J20" i="4" s="1"/>
  <c r="G21" i="4"/>
  <c r="J21" i="4" s="1"/>
  <c r="G22" i="4"/>
  <c r="J22" i="4" s="1"/>
  <c r="G23" i="4"/>
  <c r="J23" i="4" s="1"/>
  <c r="G24" i="4"/>
  <c r="J24" i="4" s="1"/>
  <c r="G25" i="4"/>
  <c r="J25" i="4" s="1"/>
  <c r="G26" i="4"/>
  <c r="J26" i="4" s="1"/>
  <c r="G27" i="4"/>
  <c r="J27" i="4" s="1"/>
  <c r="G28" i="4"/>
  <c r="J28" i="4" s="1"/>
  <c r="G29" i="4"/>
  <c r="J29" i="4" s="1"/>
  <c r="G30" i="4"/>
  <c r="J30" i="4" s="1"/>
  <c r="G31" i="4"/>
  <c r="J31" i="4" s="1"/>
  <c r="G32" i="4"/>
  <c r="J32" i="4" s="1"/>
  <c r="G33" i="4"/>
  <c r="J33" i="4" s="1"/>
  <c r="G34" i="4"/>
  <c r="J34" i="4" s="1"/>
  <c r="G35" i="4"/>
  <c r="J35" i="4" s="1"/>
  <c r="G36" i="4"/>
  <c r="J36" i="4" s="1"/>
  <c r="G243" i="4"/>
  <c r="J243" i="4" s="1"/>
  <c r="G244" i="4"/>
  <c r="J244" i="4" s="1"/>
  <c r="G245" i="4"/>
  <c r="J245" i="4" s="1"/>
  <c r="G246" i="4"/>
  <c r="J246" i="4" s="1"/>
  <c r="G247" i="4"/>
  <c r="J247" i="4" s="1"/>
  <c r="G248" i="4"/>
  <c r="J248" i="4" s="1"/>
  <c r="G249" i="4"/>
  <c r="J249" i="4" s="1"/>
  <c r="G250" i="4"/>
  <c r="J250" i="4" s="1"/>
  <c r="G251" i="4"/>
  <c r="J251" i="4" s="1"/>
  <c r="G252" i="4"/>
  <c r="J252" i="4" s="1"/>
  <c r="G253" i="4"/>
  <c r="J253" i="4" s="1"/>
  <c r="G254" i="4"/>
  <c r="J254" i="4" s="1"/>
  <c r="G255" i="4"/>
  <c r="J255" i="4" s="1"/>
  <c r="G256" i="4"/>
  <c r="J256" i="4" s="1"/>
  <c r="G257" i="4"/>
  <c r="J257" i="4" s="1"/>
  <c r="G258" i="4"/>
  <c r="J258" i="4" s="1"/>
  <c r="G259" i="4"/>
  <c r="J259" i="4" s="1"/>
  <c r="G260" i="4"/>
  <c r="J260" i="4" s="1"/>
  <c r="G261" i="4"/>
  <c r="J261" i="4" s="1"/>
  <c r="G262" i="4"/>
  <c r="J262" i="4" s="1"/>
  <c r="G263" i="4"/>
  <c r="J263" i="4" s="1"/>
  <c r="G264" i="4"/>
  <c r="J264" i="4" s="1"/>
  <c r="G265" i="4"/>
  <c r="J265" i="4" s="1"/>
  <c r="G266" i="4"/>
  <c r="J266" i="4" s="1"/>
  <c r="G267" i="4"/>
  <c r="J267" i="4" s="1"/>
  <c r="G268" i="4"/>
  <c r="J268" i="4" s="1"/>
  <c r="G269" i="4"/>
  <c r="J269" i="4" s="1"/>
  <c r="G270" i="4"/>
  <c r="J270" i="4" s="1"/>
  <c r="G155" i="4"/>
  <c r="J155" i="4" s="1"/>
  <c r="G156" i="4"/>
  <c r="J156" i="4" s="1"/>
  <c r="G157" i="4"/>
  <c r="J157" i="4" s="1"/>
  <c r="G158" i="4"/>
  <c r="J158" i="4" s="1"/>
  <c r="G159" i="4"/>
  <c r="J159" i="4" s="1"/>
  <c r="G160" i="4"/>
  <c r="J160" i="4" s="1"/>
  <c r="G161" i="4"/>
  <c r="J161" i="4" s="1"/>
  <c r="G162" i="4"/>
  <c r="J162" i="4" s="1"/>
  <c r="G163" i="4"/>
  <c r="J163" i="4" s="1"/>
  <c r="G164" i="4"/>
  <c r="J164" i="4" s="1"/>
  <c r="G165" i="4"/>
  <c r="J165" i="4" s="1"/>
  <c r="G166" i="4"/>
  <c r="J166" i="4" s="1"/>
  <c r="G167" i="4"/>
  <c r="J167" i="4" s="1"/>
  <c r="G168" i="4"/>
  <c r="J168" i="4" s="1"/>
  <c r="G169" i="4"/>
  <c r="J169" i="4" s="1"/>
  <c r="G170" i="4"/>
  <c r="J170" i="4" s="1"/>
  <c r="G171" i="4"/>
  <c r="J171" i="4" s="1"/>
  <c r="G172" i="4"/>
  <c r="J172" i="4" s="1"/>
  <c r="G173" i="4"/>
  <c r="J173" i="4" s="1"/>
  <c r="G174" i="4"/>
  <c r="J174" i="4" s="1"/>
  <c r="G175" i="4"/>
  <c r="J175" i="4" s="1"/>
  <c r="G176" i="4"/>
  <c r="J176" i="4" s="1"/>
  <c r="G177" i="4"/>
  <c r="J177" i="4" s="1"/>
  <c r="G178" i="4"/>
  <c r="J178" i="4" s="1"/>
  <c r="G179" i="4"/>
  <c r="J179" i="4" s="1"/>
  <c r="G180" i="4"/>
  <c r="J180" i="4" s="1"/>
  <c r="G181" i="4"/>
  <c r="J181" i="4" s="1"/>
  <c r="G182" i="4"/>
  <c r="J182" i="4" s="1"/>
  <c r="G183" i="4"/>
  <c r="J183" i="4" s="1"/>
  <c r="G184" i="4"/>
  <c r="J184" i="4" s="1"/>
  <c r="G185" i="4"/>
  <c r="J185" i="4" s="1"/>
  <c r="G186" i="4"/>
  <c r="J186" i="4" s="1"/>
  <c r="G187" i="4"/>
  <c r="J187" i="4" s="1"/>
  <c r="G188" i="4"/>
  <c r="J188" i="4" s="1"/>
  <c r="G189" i="4"/>
  <c r="J189" i="4" s="1"/>
  <c r="G190" i="4"/>
  <c r="J190" i="4" s="1"/>
  <c r="G191" i="4"/>
  <c r="J191" i="4" s="1"/>
  <c r="G192" i="4"/>
  <c r="J192" i="4" s="1"/>
  <c r="G193" i="4"/>
  <c r="J193" i="4" s="1"/>
  <c r="G194" i="4"/>
  <c r="J194" i="4" s="1"/>
  <c r="G195" i="4"/>
  <c r="J195" i="4" s="1"/>
  <c r="G196" i="4"/>
  <c r="J196" i="4" s="1"/>
  <c r="G197" i="4"/>
  <c r="J197" i="4" s="1"/>
  <c r="G198" i="4"/>
  <c r="J198" i="4" s="1"/>
  <c r="G199" i="4"/>
  <c r="J199" i="4" s="1"/>
  <c r="G200" i="4"/>
  <c r="J200" i="4" s="1"/>
  <c r="G201" i="4"/>
  <c r="J201" i="4" s="1"/>
  <c r="G202" i="4"/>
  <c r="J202" i="4" s="1"/>
  <c r="G203" i="4"/>
  <c r="J203" i="4" s="1"/>
  <c r="G271" i="4"/>
  <c r="J271" i="4" s="1"/>
  <c r="G272" i="4"/>
  <c r="J272" i="4" s="1"/>
  <c r="G273" i="4"/>
  <c r="J273" i="4" s="1"/>
  <c r="G274" i="4"/>
  <c r="J274" i="4" s="1"/>
  <c r="G275" i="4"/>
  <c r="J275" i="4" s="1"/>
  <c r="G276" i="4"/>
  <c r="J276" i="4" s="1"/>
  <c r="G277" i="4"/>
  <c r="J277" i="4" s="1"/>
  <c r="G278" i="4"/>
  <c r="J278" i="4" s="1"/>
  <c r="G279" i="4"/>
  <c r="J279" i="4" s="1"/>
  <c r="G280" i="4"/>
  <c r="J280" i="4" s="1"/>
  <c r="G281" i="4"/>
  <c r="J281" i="4" s="1"/>
  <c r="G282" i="4"/>
  <c r="J282" i="4" s="1"/>
  <c r="G283" i="4"/>
  <c r="J283" i="4" s="1"/>
  <c r="G284" i="4"/>
  <c r="J284" i="4" s="1"/>
  <c r="G285" i="4"/>
  <c r="J285" i="4" s="1"/>
  <c r="G286" i="4"/>
  <c r="J286" i="4" s="1"/>
  <c r="G287" i="4"/>
  <c r="J287" i="4" s="1"/>
  <c r="G288" i="4"/>
  <c r="J288" i="4" s="1"/>
  <c r="G289" i="4"/>
  <c r="J289" i="4" s="1"/>
  <c r="G290" i="4"/>
  <c r="J290" i="4" s="1"/>
  <c r="G291" i="4"/>
  <c r="J291" i="4" s="1"/>
  <c r="G292" i="4"/>
  <c r="J292" i="4" s="1"/>
  <c r="G293" i="4"/>
  <c r="J293" i="4" s="1"/>
  <c r="G294" i="4"/>
  <c r="J294" i="4" s="1"/>
  <c r="G295" i="4"/>
  <c r="J295" i="4" s="1"/>
  <c r="G326" i="4"/>
  <c r="J326" i="4" s="1"/>
  <c r="J327" i="4"/>
  <c r="G328" i="4"/>
  <c r="J328" i="4" s="1"/>
  <c r="G329" i="4"/>
  <c r="J329" i="4" s="1"/>
  <c r="G330" i="4"/>
  <c r="J330" i="4" s="1"/>
  <c r="G331" i="4"/>
  <c r="J331" i="4" s="1"/>
  <c r="G332" i="4"/>
  <c r="J332" i="4" s="1"/>
  <c r="G333" i="4"/>
  <c r="J333" i="4" s="1"/>
  <c r="G334" i="4"/>
  <c r="J334" i="4" s="1"/>
  <c r="G335" i="4"/>
  <c r="J335" i="4" s="1"/>
  <c r="G336" i="4"/>
  <c r="J336" i="4" s="1"/>
  <c r="G337" i="4"/>
  <c r="J337" i="4" s="1"/>
  <c r="G338" i="4"/>
  <c r="J338" i="4" s="1"/>
  <c r="G339" i="4"/>
  <c r="J339" i="4" s="1"/>
  <c r="G340" i="4"/>
  <c r="J340" i="4" s="1"/>
  <c r="G341" i="4"/>
  <c r="J341" i="4" s="1"/>
  <c r="G342" i="4"/>
  <c r="J342" i="4" s="1"/>
  <c r="G343" i="4"/>
  <c r="J343" i="4" s="1"/>
  <c r="G344" i="4"/>
  <c r="J344" i="4" s="1"/>
  <c r="G345" i="4"/>
  <c r="J345" i="4" s="1"/>
  <c r="G346" i="4"/>
  <c r="J346" i="4" s="1"/>
  <c r="G347" i="4"/>
  <c r="J347" i="4" s="1"/>
  <c r="G348" i="4"/>
  <c r="J348" i="4" s="1"/>
  <c r="G349" i="4"/>
  <c r="J349" i="4" s="1"/>
  <c r="G350" i="4"/>
  <c r="J350" i="4" s="1"/>
  <c r="G351" i="4"/>
  <c r="J351" i="4" s="1"/>
  <c r="G352" i="4"/>
  <c r="J352" i="4" s="1"/>
  <c r="G353" i="4"/>
  <c r="J353" i="4" s="1"/>
  <c r="G354" i="4"/>
  <c r="J354" i="4" s="1"/>
  <c r="G355" i="4"/>
  <c r="J355" i="4" s="1"/>
  <c r="G356" i="4"/>
  <c r="J356" i="4" s="1"/>
  <c r="G357" i="4"/>
  <c r="J357" i="4" s="1"/>
  <c r="G37" i="4"/>
  <c r="J37" i="4" s="1"/>
  <c r="G38" i="4"/>
  <c r="J38" i="4" s="1"/>
  <c r="G39" i="4"/>
  <c r="J39" i="4" s="1"/>
  <c r="G40" i="4"/>
  <c r="J40" i="4" s="1"/>
  <c r="G41" i="4"/>
  <c r="J41" i="4" s="1"/>
  <c r="G42" i="4"/>
  <c r="J42" i="4" s="1"/>
  <c r="G43" i="4"/>
  <c r="J43" i="4" s="1"/>
  <c r="G44" i="4"/>
  <c r="J44" i="4" s="1"/>
  <c r="G45" i="4"/>
  <c r="J45" i="4" s="1"/>
  <c r="G46" i="4"/>
  <c r="J46" i="4" s="1"/>
  <c r="G47" i="4"/>
  <c r="J47" i="4" s="1"/>
  <c r="J131" i="4"/>
  <c r="J132" i="4"/>
  <c r="J133" i="4"/>
  <c r="J134" i="4"/>
  <c r="J135" i="4"/>
  <c r="J136" i="4"/>
  <c r="J137" i="4"/>
  <c r="J138" i="4"/>
  <c r="G139" i="4"/>
  <c r="J139" i="4" s="1"/>
  <c r="G140" i="4"/>
  <c r="J140" i="4" s="1"/>
  <c r="G141" i="4"/>
  <c r="J141" i="4" s="1"/>
  <c r="G142" i="4"/>
  <c r="J142" i="4" s="1"/>
  <c r="G143" i="4"/>
  <c r="J143" i="4" s="1"/>
  <c r="G144" i="4"/>
  <c r="J144" i="4" s="1"/>
  <c r="G145" i="4"/>
  <c r="J145" i="4" s="1"/>
  <c r="G146" i="4"/>
  <c r="J146" i="4" s="1"/>
  <c r="J147" i="4"/>
  <c r="J148" i="4"/>
  <c r="G149" i="4"/>
  <c r="J149" i="4" s="1"/>
  <c r="G150" i="4"/>
  <c r="J150" i="4" s="1"/>
  <c r="G151" i="4"/>
  <c r="J151" i="4" s="1"/>
  <c r="G152" i="4"/>
  <c r="J152" i="4" s="1"/>
  <c r="G153" i="4"/>
  <c r="J153" i="4" s="1"/>
  <c r="G154" i="4"/>
  <c r="J154" i="4" s="1"/>
  <c r="G95" i="4"/>
  <c r="J95" i="4" s="1"/>
  <c r="F95" i="4"/>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3" i="5"/>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131" i="4"/>
  <c r="F132" i="4"/>
  <c r="F133" i="4"/>
  <c r="F134" i="4"/>
  <c r="F135" i="4"/>
  <c r="F136" i="4"/>
  <c r="F137" i="4"/>
  <c r="F138" i="4"/>
  <c r="F139" i="4"/>
  <c r="F140" i="4"/>
  <c r="F141" i="4"/>
  <c r="F142" i="4"/>
  <c r="F143" i="4"/>
  <c r="F144" i="4"/>
  <c r="F145" i="4"/>
  <c r="F146" i="4"/>
  <c r="F147" i="4"/>
  <c r="F148" i="4"/>
  <c r="F149" i="4"/>
  <c r="F150" i="4"/>
  <c r="F151" i="4"/>
  <c r="F152" i="4"/>
  <c r="F153" i="4"/>
  <c r="F154" i="4"/>
</calcChain>
</file>

<file path=xl/sharedStrings.xml><?xml version="1.0" encoding="utf-8"?>
<sst xmlns="http://schemas.openxmlformats.org/spreadsheetml/2006/main" count="7945" uniqueCount="3158">
  <si>
    <t>Domain</t>
  </si>
  <si>
    <t>Practice</t>
  </si>
  <si>
    <t>ASSET</t>
  </si>
  <si>
    <t>IT and OT assets that are important to the delivery of the function are inventoried, at least in an ad hoc manner</t>
  </si>
  <si>
    <t>The IT and OT asset inventory includes assets within the function that may be leveraged to achieve a threat objective</t>
  </si>
  <si>
    <t>Inventoried IT and OT assets are prioritized based on defined criteria that include importance to the delivery of the function</t>
  </si>
  <si>
    <t>Prioritization criteria include consideration of the degree to which an asset within the function may be leveraged to achieve a threat objective</t>
  </si>
  <si>
    <t>The IT and OT asset inventory is complete (the inventory includes all assets within the function)</t>
  </si>
  <si>
    <t>The IT and OT asset inventory is current, that is, it is updated periodically and according to defined triggers, such as system changes</t>
  </si>
  <si>
    <t>Data is destroyed or securely removed from IT and OT assets prior to redeployment and at end of life</t>
  </si>
  <si>
    <t>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t>
  </si>
  <si>
    <t>Information assets that are important to the delivery of the function (for example, SCADA set points and customer information) are inventoried, at least in an ad hoc manner</t>
  </si>
  <si>
    <t>The information asset inventory includes information assets within the function that may be leveraged to achieve a threat objective</t>
  </si>
  <si>
    <t>Inventoried information assets are categorized based on defined criteria that includes importance to the delivery of the function</t>
  </si>
  <si>
    <t>Categorization criteria include consideration of the degree to which an asset within the function may be leveraged to achieve a threat objective</t>
  </si>
  <si>
    <t>The information asset inventory includes attributes that support cybersecurity activities (for example, asset category, backup locations and frequencies, storage locations, asset owner, cybersecurity requirements)</t>
  </si>
  <si>
    <t>The information asset inventory is complete (the inventory includes all assets within the function)</t>
  </si>
  <si>
    <t>The information asset inventory is current, that is, it is updated periodically and according to defined triggers, such as system changes</t>
  </si>
  <si>
    <t>Information assets are sanitized or destroyed at end of life using techniques appropriate to their cybersecurity requirements</t>
  </si>
  <si>
    <t>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t>
  </si>
  <si>
    <t>Configuration baselines are established, at least in an ad hoc manner</t>
  </si>
  <si>
    <t>Configuration baselines are used to configure assets at deployment and restoration</t>
  </si>
  <si>
    <t>Configuration baselines incorporate applicable requirements from the cybersecurity architecture (ARCHITECTURE-1f)</t>
  </si>
  <si>
    <t>Configuration baselines are reviewed and updated periodically and according to defined triggers, such as system changes and changes to the cybersecurity architecture</t>
  </si>
  <si>
    <t>Asset configurations are monitored for consistency with baselines throughout the assets’ lifecycles</t>
  </si>
  <si>
    <t>Changes to assets are evaluated and approved before being implemented, at least in an ad hoc manner</t>
  </si>
  <si>
    <t>Changes to assets are documented, at least in an ad hoc manner</t>
  </si>
  <si>
    <t>Documentation requirements for asset changes are established and maintained</t>
  </si>
  <si>
    <t>Changes to higher priority assets are tested prior to being deployed</t>
  </si>
  <si>
    <t>Changes and updates are implemented in a secure manner</t>
  </si>
  <si>
    <t>The capability to reverse changes is established and maintained for assets that are important to the delivery of the function</t>
  </si>
  <si>
    <t>Change management practices address the full lifecycle of assets (for example, acquisition, deployment, operation, retirement)</t>
  </si>
  <si>
    <t>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t>
  </si>
  <si>
    <t>Changes to higher priority assets are tested for cybersecurity impact prior to being deployed</t>
  </si>
  <si>
    <t>Change logs include information about modifications that impact the cybersecurity requirements of assets</t>
  </si>
  <si>
    <t>Documented procedures are established, followed, and maintained for activities in the ASSET domain</t>
  </si>
  <si>
    <t>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</si>
  <si>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ASSET domain</t>
  </si>
  <si>
    <t>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</si>
  <si>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ASSET domain</t>
  </si>
  <si>
    <t>Responsibility, accountability, and authority for the performance of activities in the ASSET domain are assigned to personnel</t>
  </si>
  <si>
    <t>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</si>
  <si>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ASSET domain have the skills and knowledge needed to perform their assigned responsibilities</t>
  </si>
  <si>
    <t>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</si>
  <si>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ASSET domain is evaluated and tracked</t>
  </si>
  <si>
    <t>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t>
  </si>
  <si>
    <t>MIL</t>
  </si>
  <si>
    <t>THREAT</t>
  </si>
  <si>
    <t>Information sources to support cybersecurity vulnerability discovery are identified, at least in an ad hoc manner</t>
  </si>
  <si>
    <t>Cybersecurity vulnerability information is gathered and interpreted for the function,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</si>
  <si>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</si>
  <si>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</si>
  <si>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information sources that collectively address higher priority assets are monitored</t>
  </si>
  <si>
    <t>Cybersecurity vulnerability assessments are performed periodically and according to defined triggers, such as system changes and external events</t>
  </si>
  <si>
    <t>Identified cybersecurity vulnerabilities are analyzed and prioritized, and are addressed accordingly</t>
  </si>
  <si>
    <t>Operational impact to the function is evaluated prior to deploying patches or other mitigations</t>
  </si>
  <si>
    <t>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t>
  </si>
  <si>
    <t>Information on discovered cybersecurity vulnerabilities is shared with organization-defined stakeholders</t>
  </si>
  <si>
    <t>Cybersecurity vulnerability information sources that collectively address all IT and OT assets within the function are monitored</t>
  </si>
  <si>
    <t>Cybersecurity vulnerability assessments are performed by parties that are independent of the operations of the function</t>
  </si>
  <si>
    <t>Vulnerability monitoring activities include review to confirm that actions taken in response to cybersecurity vulnerabilities were effective</t>
  </si>
  <si>
    <t>Mechanisms are established and maintained to receive and respond to reports from the public or external parties of potential vulnerabilities related to the organization’s IT and OT assets, such as public-facing websites or mobile applications</t>
  </si>
  <si>
    <t>Internal and external information sources to support threat management activities are identified, at least in an ad hoc manner</t>
  </si>
  <si>
    <t>Information about cybersecurity threats is gathered and interpreted for the function, at least in an ad hoc manner</t>
  </si>
  <si>
    <t>Threat objectives for the function are identified, at least in an ad hoc manner</t>
  </si>
  <si>
    <t>Threats that are relevant to the delivery of the function are addressed, at least in an ad hoc manner</t>
  </si>
  <si>
    <t>A threat profile for the function is established that includes threat objectives and additional threat characteristics (for example, threat actor types, motives, capabilities, and targets)</t>
  </si>
  <si>
    <t>Threat information sources that collectively address all components of the threat profile are prioritized and monitored</t>
  </si>
  <si>
    <t>Identified threats are analyzed and prioritized and are addressed accordingly</t>
  </si>
  <si>
    <t>Threat information is exchanged with stakeholders (for example, executives, operations staff, government, connected organizations, vendors, sector organizations, regulators, Information Sharing and Analysis Centers [ISACs])</t>
  </si>
  <si>
    <t>The threat profile for the function is updated periodically and according to defined triggers, such as system changes and external events</t>
  </si>
  <si>
    <t>Threat monitoring and response activities leverage and trigger predefined states of operation (SITUATION-3g)</t>
  </si>
  <si>
    <t>Secure, near-real-time methods are used for receiving and sharing threat information to enable rapid analysis and action</t>
  </si>
  <si>
    <t>Documented procedures are established, followed, and maintained for activities in the THREAT domain</t>
  </si>
  <si>
    <t>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</si>
  <si>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THREAT domain</t>
  </si>
  <si>
    <t>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</si>
  <si>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THREAT domain</t>
  </si>
  <si>
    <t>Responsibility, accountability, and authority for the performance of activities in the THREAT domain are assigned to personnel</t>
  </si>
  <si>
    <t>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</si>
  <si>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THREAT domain have the skills and knowledge needed to perform their assigned responsibilities</t>
  </si>
  <si>
    <t>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</si>
  <si>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THREAT domain is evaluated and tracked</t>
  </si>
  <si>
    <t>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t>
  </si>
  <si>
    <t>RISK</t>
  </si>
  <si>
    <t>The organization has a strategy for cyber risk management, which may be developed and managed in an ad hoc manner</t>
  </si>
  <si>
    <t>A strategy for cyber risk management is established and maintained in alignment with the organization’s cybersecurity program strategy (PROGRAM-1b) and enterprise architecture</t>
  </si>
  <si>
    <t>The cyber risk management program is established and maintained to perform cyber risk management activities according to the cyber risk management strategy</t>
  </si>
  <si>
    <t>Information from RISK domain activities is communicated to relevant stakeholders</t>
  </si>
  <si>
    <t>Governance for the cyber risk management program is established and maintained</t>
  </si>
  <si>
    <t>Senior management sponsorship for the cyber risk management program is visible and active</t>
  </si>
  <si>
    <t>The cyber risk management program aligns with the organization's mission and objectives</t>
  </si>
  <si>
    <t>The cyber risk management program is coordinated with the organization’s enterprise-wide risk management program</t>
  </si>
  <si>
    <t>Cyber risks are identified, at least in an ad hoc manner</t>
  </si>
  <si>
    <t>A defined method is used to identify cyber risks</t>
  </si>
  <si>
    <t>Stakeholders from appropriate operations and business areas participate in the identification of cyber risks</t>
  </si>
  <si>
    <t>Identified cyber risks are consolidated into categories (for example, data breaches, insider mistakes, ransomware, OT control takeover) to facilitate management at the category level</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</si>
  <si>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</si>
  <si>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</si>
  <si>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</si>
  <si>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Cyber risk identification activities leverage asset inventory and prioritization information from the ASSET domain, such as IT and OT asset end of support, single points of failure, information asset risk of disclosure, tampering, or destruction</t>
  </si>
  <si>
    <t>Vulnerability management information from THREAT domain activities is used to update cyber risks and identify new risks (such as risks arising from vulnerabilities that pose an ongoing risk to the organization or newly identified vulnerabilities)</t>
  </si>
  <si>
    <t>Threat management information from THREAT domain activities is used to update cyber risks and identify new risks</t>
  </si>
  <si>
    <t>Information from THIRD-PARTIES domain activities is used to update cyber risks and identify new risks</t>
  </si>
  <si>
    <t>Information from ARCHITECTURE domain activities (such as unmitigated architectural conformance gaps) is used to update cyber risks and identify new risks</t>
  </si>
  <si>
    <t>Cyber risk identification considers risks that may arise from or impact critical infrastructure or other interdependent organizations</t>
  </si>
  <si>
    <t>Cyber risks are prioritized based on estimated impact, at least in an ad hoc manner</t>
  </si>
  <si>
    <t>Defined criteria are used to prioritize cyber risks (for example, impact to the organization, impact to the community, likelihood, susceptibility, risk tolerance)</t>
  </si>
  <si>
    <t>A defined method is used to estimate impact for higher priority cyber risks (for example, comparison to actual events, risk quantification)</t>
  </si>
  <si>
    <t>Defined methods are used to analyze higher priority cyber risks (for example, analyzing the prevalence of types of attacks to estimate likelihood, using the results of controls assessments to estimate susceptibility)</t>
  </si>
  <si>
    <t>Organizational stakeholders from appropriate operations and business functions participate in the analysis of higher priority cyber risks</t>
  </si>
  <si>
    <t>Cyber risks are removed from the risk register or other artifact used to document and manage identified risks when they no longer require tracking or response</t>
  </si>
  <si>
    <t>Cyber risk analyses are updated periodically and according to defined triggers, such as system changes, external events, and information from other model domains</t>
  </si>
  <si>
    <t>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t>
  </si>
  <si>
    <t>Risk responses (such as mitigate, accept, avoid, or transfer) are implemented to address cyber risks,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</si>
  <si>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</si>
  <si>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</si>
  <si>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Risk responses (such as mitigate, accept, avoid, or transfer) are reviewed periodically by leadership to determine whether they are still appropriate</t>
  </si>
  <si>
    <t>Documented procedures are established, followed, and maintained for activities in the RISK domain</t>
  </si>
  <si>
    <t>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</si>
  <si>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RISK domain</t>
  </si>
  <si>
    <t>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</si>
  <si>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RISK domain</t>
  </si>
  <si>
    <t>Responsibility, accountability, and authority for the performance of activities in the RISK domain are assigned to personnel</t>
  </si>
  <si>
    <t>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</si>
  <si>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RISK domain have the skills and knowledge needed to perform their assigned responsibilities</t>
  </si>
  <si>
    <t>The effectiveness of activities in the RISK domain is evaluated and tracked</t>
  </si>
  <si>
    <t>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</si>
  <si>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</si>
  <si>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</si>
  <si>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Identities are deprovisioned, at least in an ad hoc manner, when no longer required</t>
  </si>
  <si>
    <t>Password strength and reuse restrictions are defined and enforced</t>
  </si>
  <si>
    <t>Identity repositories are reviewed and updated periodically and according to defined triggers, such as system changes and changes to organizational structure</t>
  </si>
  <si>
    <t>Identities are deprovisioned within organization-defined time thresholds when no longer required</t>
  </si>
  <si>
    <t>The use of privileged credentials is limited to processes for which they are required</t>
  </si>
  <si>
    <t>Stronger credentials, multifactor authentication, or single use credentials are required for higher risk access (such as privileged accounts, service accounts, shared accounts, and remote access)</t>
  </si>
  <si>
    <t>Multifactor authentication is required for all access, where feasible</t>
  </si>
  <si>
    <t>Identities are disabled after a defined period of inactivity, where feasible</t>
  </si>
  <si>
    <t>Logical access controls are implemented, at least in an ad hoc manner</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</si>
  <si>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</si>
  <si>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</si>
  <si>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requirements incorporate the principle of least privilege</t>
  </si>
  <si>
    <t>Logical access requirements incorporate the principle of separation of duties</t>
  </si>
  <si>
    <t>Logical access requests are reviewed and approved by the asset owner</t>
  </si>
  <si>
    <t>Logical access privileges that pose higher risk to the function receive additional scrutiny and monitoring</t>
  </si>
  <si>
    <t>Logical access privileges are reviewed and updated to ensure conformance with access requirements periodically and according to defined triggers, such as changes to organizational structure, and after any temporary elevation of privileges</t>
  </si>
  <si>
    <t>Anomalous logical access attempts are monitored as indicators of cybersecurity events</t>
  </si>
  <si>
    <t>Physical access controls (such as fences, locks, and signage) are implemented, at least in an ad hoc manner</t>
  </si>
  <si>
    <t>Physical access privileges are revoked when no longer needed, at least in an ad hoc manner</t>
  </si>
  <si>
    <t>Physical access logs are maintained, at least in an ad hoc manner</t>
  </si>
  <si>
    <t>Physical access requirements are established and maintained (for example, rules for who is allowed to access an asset, how access is granted, limits of allowed access)</t>
  </si>
  <si>
    <t>Physical access requirements incorporate the principle of least privilege</t>
  </si>
  <si>
    <t>Physical access requirements incorporate the principle of separation of duties</t>
  </si>
  <si>
    <t>Physical access requests are reviewed and approved by the asset owner</t>
  </si>
  <si>
    <t>Physical access privileges that pose higher risk to the function receive additional scrutiny and monitoring</t>
  </si>
  <si>
    <t>Physical access privileges are reviewed and updated</t>
  </si>
  <si>
    <t>Physical access is monitored to identify potential cybersecurity events</t>
  </si>
  <si>
    <t>Documented procedures are established, followed, and maintained for activities in the ACCESS domain</t>
  </si>
  <si>
    <t>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</si>
  <si>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ACCESS domain</t>
  </si>
  <si>
    <t>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</si>
  <si>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ACCESS domain</t>
  </si>
  <si>
    <t>Responsibility, accountability, and authority for the performance of activities in the ACCESS domain are assigned to personnel</t>
  </si>
  <si>
    <t>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</si>
  <si>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ACCESS domain have the skills and knowledge needed to perform their assigned responsibilities</t>
  </si>
  <si>
    <t>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</si>
  <si>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ACCESS domain is evaluated and tracked</t>
  </si>
  <si>
    <t>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t>
  </si>
  <si>
    <t>SITUATION</t>
  </si>
  <si>
    <t>Logging is occurring for assets that are important to the delivery of the function, at least in an ad hoc manner</t>
  </si>
  <si>
    <t>Logging is occurring for assets within the function that may be leveraged to achieve a threat objective, wherever feasible</t>
  </si>
  <si>
    <t>Logging requirements are established and maintained for IT and OT assets that are important to the delivery of the function and assets within the function that may be leveraged to achieve a threat objective</t>
  </si>
  <si>
    <t>Logging requirements are established and maintained for network and host monitoring infrastructure (for example, web gateways, endpoint detection and response software, intrusion detection and prevention systems)</t>
  </si>
  <si>
    <t>Log data are being aggregated within the function</t>
  </si>
  <si>
    <t>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t>
  </si>
  <si>
    <t>More rigorous logging is performed for higher priority assets</t>
  </si>
  <si>
    <t>Periodic reviews of log data or other cybersecurity monitoring activities are performed, at least in an ad hoc manner</t>
  </si>
  <si>
    <t>Data and alerts from network and host monitoring infrastructure assets are periodically reviewed, at least in an ad hoc manner</t>
  </si>
  <si>
    <t>Monitoring and analysis requirements are established and maintained for the function and address timely review of event data</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</si>
  <si>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</si>
  <si>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</si>
  <si>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t>
  </si>
  <si>
    <t>Monitoring activities are aligned with the threat profile (THREAT-2e)</t>
  </si>
  <si>
    <t>More rigorous monitoring is performed for higher priority assets</t>
  </si>
  <si>
    <t>Risk analysis information (RISK-3d) is used to identify indicators of anomalous activity</t>
  </si>
  <si>
    <t>Indicators of anomalous activity are evaluated and updated periodically and according to defined triggers, such as system changes and external events</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</si>
  <si>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</si>
  <si>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</si>
  <si>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</si>
  <si>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Situational awareness reporting requirements have been defined and address timely dissemination of cybersecurity information to organization-defined stakeholders</t>
  </si>
  <si>
    <t>Relevant information from outside the organization is collected and made available across the organization to enhance situational awareness</t>
  </si>
  <si>
    <t>A capability is established and maintained to aggregate, correlate, and analyze the outputs of cybersecurity monitoring activities and provide a near-real-time understanding of the cybersecurity state of the function</t>
  </si>
  <si>
    <t>Predefined states of operation are documented and can be implemented based on the cybersecurity state of the function or when triggered by activities in other domains</t>
  </si>
  <si>
    <t>Documented procedures are established, followed, and maintained for activities in the SITUATION domain</t>
  </si>
  <si>
    <t>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</si>
  <si>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SITUATION domain</t>
  </si>
  <si>
    <t>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</si>
  <si>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SITUATION domain</t>
  </si>
  <si>
    <t>Responsibility, accountability, and authority for the performance of activities in the SITUATION domain are assigned to personnel</t>
  </si>
  <si>
    <t>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</si>
  <si>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SITUATION domain have the skills and knowledge needed to perform their assigned responsibilities</t>
  </si>
  <si>
    <t>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</si>
  <si>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SITUATION domain is evaluated and tracked</t>
  </si>
  <si>
    <t>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t>
  </si>
  <si>
    <t>RESPONSE</t>
  </si>
  <si>
    <t>Detected cybersecurity events are reported to a specified person or role and documented, at least in an ad hoc manner</t>
  </si>
  <si>
    <t>Criteria are established for cybersecurity event detection (for example, what constitutes a cybersecurity event, where to look for cybersecurity events)</t>
  </si>
  <si>
    <t>Cybersecurity events are documented based on the established criteria</t>
  </si>
  <si>
    <t>Event information is correlated to support incident analysis by identifying patterns, trends, and other common features</t>
  </si>
  <si>
    <t>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t>
  </si>
  <si>
    <t>Cybersecurity event detection activities are adjusted based on identified risks and the organization’s threat profile (THREAT-2e)</t>
  </si>
  <si>
    <t>Situational awareness for the function is monitored to support the identification of cybersecurity events</t>
  </si>
  <si>
    <t>Criteria for declaring cybersecurity incidents are established, at least in an ad hoc manner</t>
  </si>
  <si>
    <t>Cybersecurity events are analyzed to support the declaration of cybersecurity incidents, at least in an ad hoc manner</t>
  </si>
  <si>
    <t>Cybersecurity incident declaration criteria are formally established based on potential impact to the function</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</si>
  <si>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</si>
  <si>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</si>
  <si>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There is a repository where cybersecurity events and incidents are documented and tracked to closure</t>
  </si>
  <si>
    <t>Internal and external stakeholders (for example, executives, attorneys, government agencies, connected organizations, vendors, sector organizations, regulators) are identified and notified of incidents based on situational awareness reporting requirements (SITUATION-3d)</t>
  </si>
  <si>
    <t>Criteria for cybersecurity incident declaration are aligned with cyber risk prioritization criteria (RISK-3b)</t>
  </si>
  <si>
    <t>Cybersecurity incidents are correlated to identify patterns, trends, and other common features across multiple incidents</t>
  </si>
  <si>
    <t>Responses to cybersecurity incidents are executed, at least in an ad hoc manner, to limit impact to the function and restore normal operations</t>
  </si>
  <si>
    <t>Reporting of incidents is performed (for example, internal reporting, ICS-CERT, relevant ISACs), at least in an ad hoc manner</t>
  </si>
  <si>
    <t>Cybersecurity incident response plans that address all phases of the incident lifecycle are established and maintained</t>
  </si>
  <si>
    <t>Cybersecurity incident response is executed according to defined plans and procedures</t>
  </si>
  <si>
    <t>Cybersecurity incident response plans include a communications plan for internal and external stakeholders</t>
  </si>
  <si>
    <t>Cybersecurity incident response plan exercises are conducted periodically and according to defined triggers, such as system changes and external events</t>
  </si>
  <si>
    <t>Cybersecurity incident lessons-learned activities are performed and corrective actions are taken, including updates to the incident response plan</t>
  </si>
  <si>
    <t>Cybersecurity incident root-cause analysis is performed and corrective actions are taken, including updates to the incident response plan</t>
  </si>
  <si>
    <t>Cybersecurity incident responses are coordinated with vendors, law enforcement, and other external entities as appropriate, including support for evidence collection and preservation</t>
  </si>
  <si>
    <t>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t>
  </si>
  <si>
    <t>Cybersecurity incident response personnel participate in joint cybersecurity exercises with other organizations</t>
  </si>
  <si>
    <t>Cybersecurity incident responses leverage and trigger predefined states of operation (SITUATION-3g)</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</si>
  <si>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</si>
  <si>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</si>
  <si>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</si>
  <si>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Continuity plans address potential impacts from cybersecurity incidents</t>
  </si>
  <si>
    <t>The assets and activities necessary to sustain minimum operations of the function are identified and documented in continuity plans</t>
  </si>
  <si>
    <t>Continuity plans address IT, OT, and information assets that are important to the delivery of the function, including the availability of backup data and replacement, redundant, and spare IT and OT assets</t>
  </si>
  <si>
    <t>Recovery time objectives (RTOs) and recovery point objectives (RPOs) for assets that are important to the delivery of the function are incorporated into continuity plans</t>
  </si>
  <si>
    <t>Cybersecurity incident criteria that trigger the execution of continuity plans are established and communicated to incident response and continuity management personnel</t>
  </si>
  <si>
    <t>A link should be established between incident response and continuity activities. Determine the conditions under which a continuity plan must be executed and ensure that the incident response personnel and owners of continuity plans understand these conditions.</t>
  </si>
  <si>
    <t>Continuity plans are tested through evaluations and exercises periodically and according to defined triggers, such as system changes and external events</t>
  </si>
  <si>
    <t>Cybersecurity controls protecting backup data are equivalent to or more rigorous than controls protecting source data</t>
  </si>
  <si>
    <t>Data backups are logically or physically separated from source data</t>
  </si>
  <si>
    <t>Spares for selected IT and OT assets are available</t>
  </si>
  <si>
    <t>Continuity plans are aligned with identified risks and the organization’s threat profile (THREAT-2e) to ensure coverage of identified risk categories and threats</t>
  </si>
  <si>
    <t>Continuity plan exercises address higher priority risks</t>
  </si>
  <si>
    <t>The results of continuity plan testing or activation are compared to recovery objectives, and plans are improved accordingly</t>
  </si>
  <si>
    <t>Continuity plans are periodically reviewed and updated</t>
  </si>
  <si>
    <t>Documented procedures are established, followed, and maintained for activities in the RESPONSE domain</t>
  </si>
  <si>
    <t>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t>
  </si>
  <si>
    <t>Adequate resources (people, funding, and tools) are provided to support activities in the RESPONSE domain</t>
  </si>
  <si>
    <t>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</si>
  <si>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RESPONSE domain</t>
  </si>
  <si>
    <t>Responsibility, accountability, and authority for the performance of activities in the RESPONSE domain are assigned to personnel</t>
  </si>
  <si>
    <t>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</si>
  <si>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RESPONSE domain have the skills and knowledge needed to perform their assigned responsibilities</t>
  </si>
  <si>
    <t>The effectiveness of activities in the RESPONSE domain is evaluated and tracked</t>
  </si>
  <si>
    <t>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t>
  </si>
  <si>
    <t>THIRD-PARTIES</t>
  </si>
  <si>
    <t>Important IT and OT third-party dependencies are identified (that is, internal and external parties on which the delivery of the function depends, including operating partners), at least in an ad hoc manner</t>
  </si>
  <si>
    <t>Third parties that have access to, control of, or custody of any IT, OT, or information assets that are important to the delivery of the function are identified, at least in an ad hoc manner</t>
  </si>
  <si>
    <t>A defined method is followed to identify risks arising from suppliers and other third parties</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</si>
  <si>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</si>
  <si>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</si>
  <si>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</si>
  <si>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</si>
  <si>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</si>
  <si>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</si>
  <si>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</si>
  <si>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</si>
  <si>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Cybersecurity requirements (for example, vulnerability notification, incident-related SLA requirements) are formalized in agreements with suppliers and other third parties</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</si>
  <si>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</si>
  <si>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</si>
  <si>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for products include consideration of end-of-life and end-of-support timelines</t>
  </si>
  <si>
    <t>Selection criteria include consideration of safeguards against counterfeit or compromised software, hardware, and services</t>
  </si>
  <si>
    <t>Selection criteria for higher priority assets include evaluation of bills of material for key asset elements, such as hardware and software</t>
  </si>
  <si>
    <t>Selection criteria for higher priority assets include evaluation of any associated third-party hosting environments and source data</t>
  </si>
  <si>
    <t>Acceptance testing of procured assets includes consideration of cybersecurity requirements</t>
  </si>
  <si>
    <t>Documented procedures are established, followed, and maintained for activities in the THIRD-PARTIES domain</t>
  </si>
  <si>
    <t>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</si>
  <si>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THIRD-PARTIES domain</t>
  </si>
  <si>
    <t>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</si>
  <si>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THIRD-PARTIES domain</t>
  </si>
  <si>
    <t>Responsibility, accountability, and authority for the performance of activities in the THIRD-PARTIES domain are assigned to personnel</t>
  </si>
  <si>
    <t>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</si>
  <si>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THIRD-PARTIES domain have the skills and knowledge needed to perform their assigned responsibilities</t>
  </si>
  <si>
    <t>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</si>
  <si>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THIRD-PARTIES domain is evaluated and tracked</t>
  </si>
  <si>
    <t>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t>
  </si>
  <si>
    <t>WORKFORCE</t>
  </si>
  <si>
    <t>Cybersecurity responsibilities for the function are identified, at least in an ad hoc manner</t>
  </si>
  <si>
    <t>Cybersecurity responsibilities are assigned to specific people, at least in an ad hoc manner</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</si>
  <si>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</si>
  <si>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</si>
  <si>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</si>
  <si>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Assigned cybersecurity responsibilities are managed to ensure adequacy and redundancy of coverage, including succession planning</t>
  </si>
  <si>
    <t>Cybersecurity training is made available to personnel with assigned cybersecurity responsibilities, at least in an ad hoc manner</t>
  </si>
  <si>
    <t>Cybersecurity knowledge, skill, and ability requirements and gaps are identified for both current and future operational needs, at least in an ad hoc manner</t>
  </si>
  <si>
    <t>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t>
  </si>
  <si>
    <t>Identified cybersecurity knowledge, skill, and ability gaps are addressed through training, recruiting, and retention efforts</t>
  </si>
  <si>
    <t>Cybersecurity training is provided as a prerequisite to granting access to assets that are important to the delivery of the function</t>
  </si>
  <si>
    <t>The effectiveness of training programs is evaluated periodically, and improvements are made as appropriate</t>
  </si>
  <si>
    <t>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t>
  </si>
  <si>
    <t>Training programs include continuing education and professional development opportunities for personnel with significant cybersecurity responsibilities</t>
  </si>
  <si>
    <t>Personnel vetting (for example, background checks, drug tests) is performed at hire, at least in an ad hoc manner</t>
  </si>
  <si>
    <t>Personnel separation procedures address cybersecurity, at least in an ad hoc manner</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</si>
  <si>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</si>
  <si>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</si>
  <si>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Personnel are made aware of their responsibilities for protection and acceptable use of IT, OT, and information assets</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</si>
  <si>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</si>
  <si>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</si>
  <si>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Cybersecurity awareness activities occur, at least in an ad hoc manner</t>
  </si>
  <si>
    <t>Cybersecurity awareness objectives are established and maintained</t>
  </si>
  <si>
    <t>Cybersecurity awareness objectives are aligned with the defined threat profile (THREAT-2e)</t>
  </si>
  <si>
    <t>Cybersecurity awareness activities are conducted periodically</t>
  </si>
  <si>
    <t>Cybersecurity awareness activities are tailored to job role</t>
  </si>
  <si>
    <t>Cybersecurity awareness activities address predefined states of operation (SITUATION-3g)</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</si>
  <si>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</si>
  <si>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</si>
  <si>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</si>
  <si>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WORKFORCE domain</t>
  </si>
  <si>
    <t>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</si>
  <si>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WORKFORCE domain</t>
  </si>
  <si>
    <t>Responsibility, accountability, and authority for the performance of activities in the WORKFORCE domain are assigned to personnel</t>
  </si>
  <si>
    <t>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</si>
  <si>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WORKFORCE domain have the skills and knowledge needed to perform their assigned responsibilities</t>
  </si>
  <si>
    <t>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</si>
  <si>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WORKFORCE domain is evaluated and tracked</t>
  </si>
  <si>
    <t>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t>
  </si>
  <si>
    <t>ARCHITECTURE</t>
  </si>
  <si>
    <t>The organization has a strategy for cybersecurity architecture, which may be developed and managed in an ad hoc manner</t>
  </si>
  <si>
    <t>A strategy for cybersecurity architecture is established and maintained in alignment with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</si>
  <si>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</si>
  <si>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Governance for cybersecurity architecture (such as an architecture review process) is established and maintained that includes provisions for periodic architectural reviews and an exceptions process</t>
  </si>
  <si>
    <t>Senior management sponsorship for the cybersecurity architecture program is visible and active</t>
  </si>
  <si>
    <t>The cybersecurity architecture establishes and maintains cybersecurity requirements for the organization’s assets</t>
  </si>
  <si>
    <t>Cybersecurity controls are selected and implemented to meet cybersecurity requirements</t>
  </si>
  <si>
    <t>The cybersecurity architecture strategy and program are aligned with the organization’s enterprise architecture strategy and program</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</si>
  <si>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</si>
  <si>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(THREAT-2e)</t>
  </si>
  <si>
    <t>The cybersecurity architecture addresses predefined states of operation (SITUATION-3g)</t>
  </si>
  <si>
    <t>Network protections are implemented, at least in an ad hoc manner</t>
  </si>
  <si>
    <t>The organization’s IT systems are separated from OT systems through segmentation, either through physical means or logical means, at least in an ad hoc manner</t>
  </si>
  <si>
    <t>Network protections are defined and enforced for selected asset types according to asset risk and priority (for example, internal assets, perimeter assets, assets connected to the organization’s Wi-Fi, cloud assets, remote access, and externally owned devices)</t>
  </si>
  <si>
    <t>Assets that are important to the delivery of the function are logically or physically segmented into distinct security zones based on asset cybersecurity requirements</t>
  </si>
  <si>
    <t>Network protections incorporate the principles of least privilege and least functionality</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</si>
  <si>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</si>
  <si>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</si>
  <si>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</si>
  <si>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</si>
  <si>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The cybersecurity architecture enables the isolation of compromised assets</t>
  </si>
  <si>
    <t>Logical and physical access controls are implemented to protect assets that are important to the delivery of the function, where feasible, at least in an ad hoc manner</t>
  </si>
  <si>
    <t>Endpoint protections (such as secure configuration, security applications, and host monitoring) are implemented to protect assets that are important to the delivery of the function, where feasible, at least in an ad hoc manner</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</si>
  <si>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</si>
  <si>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</si>
  <si>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Secure configurations are established and maintained as part of the asset deployment process where feasible</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</si>
  <si>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</si>
  <si>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</si>
  <si>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t>
  </si>
  <si>
    <t>Cybersecurity controls are implemented for all assets within the function either at the asset level or as compensating controls where asset-level controls are not feasible</t>
  </si>
  <si>
    <t>Maintenance and capacity management activities are performed for all assets within the function</t>
  </si>
  <si>
    <t>Maintenance and capacity management support operational goals by helping to ensure the availability of assets important to the delivery of the function. Organizations should plan for adequate maintenance to be performed with as little impact on operations as possible. This may include performance of preventative maintenance to avoid unanticipated equipment failure, as well as the scheduling of maintenance for planned outage windows or other off-peak operational hours. Capacity management planning requires an understanding of future operational needs of the organization and adequate budget, equipment, and tools to meet those needs. This may require advanced planning and engagement with budgeting processes and organizational leadership to develop and communicate appropriate justification for necessary resources.</t>
  </si>
  <si>
    <t>The physical operating environment is controlled to protect the operation of assets within the function</t>
  </si>
  <si>
    <t>Protection of the operating environment is important for continued operation of assets used for the delivery of the function. Physical and environmental protections should be implemented that support the sustainability of the operating environment. Consideration of these requirements will help prevent instability of the function or other cascading impacts.</t>
  </si>
  <si>
    <t>More rigorous cybersecurity controls are implemented for higher priority assets</t>
  </si>
  <si>
    <t>Configuration of and changes to firmware are controlled throughout the asset lifecycle</t>
  </si>
  <si>
    <t>Controls (such as allowlists, blocklists, and configuration settings) are implemented to prevent the execution of unauthorized code</t>
  </si>
  <si>
    <t>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t>
  </si>
  <si>
    <t>Software developed in-house for deployment on higher priority assets is developed using secure software development practices</t>
  </si>
  <si>
    <t>The selection of procured software for deployment on higher priority assets includes consideration of the vendor’s secure software development practices</t>
  </si>
  <si>
    <t>Secure software configurations are required as part of the software deployment process for both procured software and software developed in-house</t>
  </si>
  <si>
    <t>Prior to deployment of software on an asset, configuration settings should be reviewed to ensure that they align with cybersecurity requirements for the asset. Misconfiguration of software could introduce vulnerabilities that could be leveraged by an attacker.</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</si>
  <si>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</si>
  <si>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</si>
  <si>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</si>
  <si>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</si>
  <si>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</si>
  <si>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</si>
  <si>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All data at rest is protected for selected data categories</t>
  </si>
  <si>
    <t>All data in transit is protected for selected data categories</t>
  </si>
  <si>
    <t>Cryptographic controls are implemented for data at rest and data in transit for selected data categories</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</si>
  <si>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</si>
  <si>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</si>
  <si>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</si>
  <si>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</si>
  <si>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</si>
  <si>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</si>
  <si>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ARCHITECTURE domain</t>
  </si>
  <si>
    <t>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</si>
  <si>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ARCHITECTURE domain</t>
  </si>
  <si>
    <t>Responsibility, accountability, and authority for the performance of activities in the ARCHITECTURE domain are assigned to personnel</t>
  </si>
  <si>
    <t>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</si>
  <si>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ARCHITECTURE domain have the skills and knowledge needed to perform their assigned responsibilities</t>
  </si>
  <si>
    <t>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</si>
  <si>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ARCHITECTURE domain is evaluated and tracked</t>
  </si>
  <si>
    <t>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t>
  </si>
  <si>
    <t>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</si>
  <si>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</si>
  <si>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</si>
  <si>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and priorities are documented and aligned with the organization’s mission, strategic objectives, and risk to critical infrastructure</t>
  </si>
  <si>
    <t>The cybersecurity program strategy defines the organization’s approach to provide program oversight and governance for cybersecurity activities</t>
  </si>
  <si>
    <t>The cybersecurity program strategy defines the structure and organization of the cybersecurity program</t>
  </si>
  <si>
    <t>The cybersecurity program strategy identifies standards and guidelines intended to be followed by the program</t>
  </si>
  <si>
    <t>The cybersecurity program strategy identifies any applicable compliance requirements that must be satisfied by the program (for example, NERC CIP, TSA Pipeline Security Guidelines, PCI DSS, ISO, DoD CMMC)</t>
  </si>
  <si>
    <t>The cybersecurity program strategy is updated periodically and according to defined triggers, such as business changes, changes in the operating environment, and changes in the threat profile (THREAT-2e)</t>
  </si>
  <si>
    <t>Senior management with proper authority provides support for the cybersecurity program, at least in an ad hoc manner</t>
  </si>
  <si>
    <t>The cybersecurity program is established according to the cybersecurity program strategy</t>
  </si>
  <si>
    <t>Senior management sponsorship for the cybersecurity program is visible and active</t>
  </si>
  <si>
    <t>Senior management sponsorship is provided for the development, maintenance, and enforcement of cybersecurity policies</t>
  </si>
  <si>
    <t>Responsibility for the cybersecurity program is assigned to a role with sufficient authority</t>
  </si>
  <si>
    <t>Stakeholders for cybersecurity program management activities are identified and involved</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</si>
  <si>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</si>
  <si>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</si>
  <si>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The cybersecurity program addresses and enables the achievement of legal and regulatory compliance, as appropriate</t>
  </si>
  <si>
    <t>The organization collaborates with external entities to contribute to the development and implementation of cybersecurity standards, guidelines, leading practices, lessons learned, and emerging technologies</t>
  </si>
  <si>
    <t>Documented procedures are established, followed, and maintained for activities in the PROGRAM domain</t>
  </si>
  <si>
    <t>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t>
  </si>
  <si>
    <t>Adequate resources (people, funding, and tools) are provided to support activities in the PROGRAM domain</t>
  </si>
  <si>
    <t>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</si>
  <si>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PROGRAM domain</t>
  </si>
  <si>
    <t>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t>
  </si>
  <si>
    <t>Responsibility, accountability, and authority for the performance of activities in the PROGRAM domain are assigned to personnel</t>
  </si>
  <si>
    <t>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</si>
  <si>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PROGRAM domain have the skills and knowledge needed to perform their assigned responsibilities</t>
  </si>
  <si>
    <t>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</si>
  <si>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PROGRAM domain is evaluated and tracked</t>
  </si>
  <si>
    <t>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t>
  </si>
  <si>
    <t>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t>
  </si>
  <si>
    <t>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</si>
  <si>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</si>
  <si>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Results from cyber risk impact analyses and cybersecurity control evaluations are reviewed together by enterprise leadership to determine whether cyber risks are sufficiently mitigated, and risk tolerances are not exceeded</t>
  </si>
  <si>
    <t>Cybersecurity incident response personnel are identified, and roles are assigned, at least in an ad hoc manner</t>
  </si>
  <si>
    <t>Network protections include monitoring, analysis, and control of network traffic for selected security zones (for example, firewalls, allowlisting, intrusion detection and prevention systems (IDPS))</t>
  </si>
  <si>
    <t>Device connections to the network are controlled to ensure that only authorized devices can connect (for example, network access control (NAC))</t>
  </si>
  <si>
    <t>The IT and OT inventory includes attributes that support cybersecurity activities (for example, location, asset priority, asset owner, operating system, and firmware versions)</t>
  </si>
  <si>
    <t>ASSET-1a</t>
  </si>
  <si>
    <t>ASSET-1b</t>
  </si>
  <si>
    <t>ASSET-1c</t>
  </si>
  <si>
    <t>ASSET-1d</t>
  </si>
  <si>
    <t>ASSET-1e</t>
  </si>
  <si>
    <t>ASSET-1f</t>
  </si>
  <si>
    <t>ASSET-1g</t>
  </si>
  <si>
    <t>ASSET-1h</t>
  </si>
  <si>
    <t>ASSET-2a</t>
  </si>
  <si>
    <t>ASSET-2b</t>
  </si>
  <si>
    <t>ASSET-2c</t>
  </si>
  <si>
    <t>ASSET-2d</t>
  </si>
  <si>
    <t>ASSET-2e</t>
  </si>
  <si>
    <t>ASSET-2f</t>
  </si>
  <si>
    <t>ASSET-2g</t>
  </si>
  <si>
    <t>ASSET-2h</t>
  </si>
  <si>
    <t>ASSET-3a</t>
  </si>
  <si>
    <t>ASSET-3b</t>
  </si>
  <si>
    <t>ASSET-3c</t>
  </si>
  <si>
    <t>ASSET-3d</t>
  </si>
  <si>
    <t>ASSET-3e</t>
  </si>
  <si>
    <t>ASSET-4a</t>
  </si>
  <si>
    <t>ASSET-4b</t>
  </si>
  <si>
    <t>ASSET-4c</t>
  </si>
  <si>
    <t>ASSET-4d</t>
  </si>
  <si>
    <t>ASSET-4e</t>
  </si>
  <si>
    <t>ASSET-4f</t>
  </si>
  <si>
    <t>ASSET-4g</t>
  </si>
  <si>
    <t>ASSET-4h</t>
  </si>
  <si>
    <t>ASSET-4i</t>
  </si>
  <si>
    <t>ASSET-5a</t>
  </si>
  <si>
    <t>ASSET-5b</t>
  </si>
  <si>
    <t>ASSET-5c</t>
  </si>
  <si>
    <t>ASSET-5d</t>
  </si>
  <si>
    <t>ASSET-5e</t>
  </si>
  <si>
    <t>ASSET-5f</t>
  </si>
  <si>
    <t>THREAT-1a</t>
  </si>
  <si>
    <t>THREAT-1b</t>
  </si>
  <si>
    <t>THREAT-1c</t>
  </si>
  <si>
    <t>THREAT-1d</t>
  </si>
  <si>
    <t>THREAT-1e</t>
  </si>
  <si>
    <t>THREAT-1f</t>
  </si>
  <si>
    <t>THREAT-1g</t>
  </si>
  <si>
    <t>THREAT-1h</t>
  </si>
  <si>
    <t>THREAT-1i</t>
  </si>
  <si>
    <t>THREAT-1j</t>
  </si>
  <si>
    <t>THREAT-1k</t>
  </si>
  <si>
    <t>THREAT-1l</t>
  </si>
  <si>
    <t>THREAT-1m</t>
  </si>
  <si>
    <t>THREAT-2a</t>
  </si>
  <si>
    <t>THREAT-2b</t>
  </si>
  <si>
    <t>THREAT-2c</t>
  </si>
  <si>
    <t>THREAT-2d</t>
  </si>
  <si>
    <t>THREAT-2e</t>
  </si>
  <si>
    <t>THREAT-2f</t>
  </si>
  <si>
    <t>THREAT-2g</t>
  </si>
  <si>
    <t>THREAT-2h</t>
  </si>
  <si>
    <t>THREAT-2i</t>
  </si>
  <si>
    <t>THREAT-2j</t>
  </si>
  <si>
    <t>THREAT-2k</t>
  </si>
  <si>
    <t>THREAT-3a</t>
  </si>
  <si>
    <t>THREAT-3b</t>
  </si>
  <si>
    <t>THREAT-3c</t>
  </si>
  <si>
    <t>THREAT-3d</t>
  </si>
  <si>
    <t>THREAT-3e</t>
  </si>
  <si>
    <t>THREAT-3f</t>
  </si>
  <si>
    <t>RISK-1a</t>
  </si>
  <si>
    <t>RISK-1b</t>
  </si>
  <si>
    <t>RISK-1c</t>
  </si>
  <si>
    <t>RISK-1d</t>
  </si>
  <si>
    <t>RISK-1e</t>
  </si>
  <si>
    <t>RISK-1f</t>
  </si>
  <si>
    <t>RISK-1g</t>
  </si>
  <si>
    <t>RISK-1h</t>
  </si>
  <si>
    <t>RISK-2a</t>
  </si>
  <si>
    <t>RISK-2b</t>
  </si>
  <si>
    <t>RISK-2c</t>
  </si>
  <si>
    <t>RISK-2d</t>
  </si>
  <si>
    <t>RISK-2e</t>
  </si>
  <si>
    <t>RISK-2f</t>
  </si>
  <si>
    <t>RISK-2g</t>
  </si>
  <si>
    <t>RISK-2h</t>
  </si>
  <si>
    <t>RISK-2i</t>
  </si>
  <si>
    <t>RISK-2j</t>
  </si>
  <si>
    <t>RISK-2k</t>
  </si>
  <si>
    <t>RISK-2l</t>
  </si>
  <si>
    <t>RISK-2m</t>
  </si>
  <si>
    <t>RISK-3a</t>
  </si>
  <si>
    <t>RISK-3b</t>
  </si>
  <si>
    <t>RISK-3c</t>
  </si>
  <si>
    <t>RISK-3d</t>
  </si>
  <si>
    <t>RISK-3e</t>
  </si>
  <si>
    <t>RISK-3f</t>
  </si>
  <si>
    <t>RISK-3g</t>
  </si>
  <si>
    <t>RISK-4a</t>
  </si>
  <si>
    <t>RISK-4b</t>
  </si>
  <si>
    <t>RISK-4c</t>
  </si>
  <si>
    <t>RISK-4d</t>
  </si>
  <si>
    <t>RISK-4e</t>
  </si>
  <si>
    <t>RISK-5a</t>
  </si>
  <si>
    <t>RISK-5b</t>
  </si>
  <si>
    <t>RISK-5c</t>
  </si>
  <si>
    <t>RISK-5d</t>
  </si>
  <si>
    <t>RISK-5e</t>
  </si>
  <si>
    <t>RISK-5f</t>
  </si>
  <si>
    <t>ACCESS-1a</t>
  </si>
  <si>
    <t>ACCESS-1b</t>
  </si>
  <si>
    <t>ACCESS-1c</t>
  </si>
  <si>
    <t>ACCESS-1d</t>
  </si>
  <si>
    <t>ACCESS-1e</t>
  </si>
  <si>
    <t>ACCESS-1f</t>
  </si>
  <si>
    <t>ACCESS-1g</t>
  </si>
  <si>
    <t>ACCESS-1h</t>
  </si>
  <si>
    <t>ACCESS-1i</t>
  </si>
  <si>
    <t>ACCESS-1j</t>
  </si>
  <si>
    <t>ACCESS-2a</t>
  </si>
  <si>
    <t>ACCESS-2b</t>
  </si>
  <si>
    <t>ACCESS-2c</t>
  </si>
  <si>
    <t>ACCESS-2d</t>
  </si>
  <si>
    <t>ACCESS-2e</t>
  </si>
  <si>
    <t>ACCESS-2f</t>
  </si>
  <si>
    <t>ACCESS-2g</t>
  </si>
  <si>
    <t>ACCESS-2h</t>
  </si>
  <si>
    <t>ACCESS-2i</t>
  </si>
  <si>
    <t>ACCESS-3a</t>
  </si>
  <si>
    <t>ACCESS-3b</t>
  </si>
  <si>
    <t>ACCESS-3c</t>
  </si>
  <si>
    <t>ACCESS-3d</t>
  </si>
  <si>
    <t>ACCESS-3e</t>
  </si>
  <si>
    <t>ACCESS-3f</t>
  </si>
  <si>
    <t>ACCESS-3g</t>
  </si>
  <si>
    <t>ACCESS-3h</t>
  </si>
  <si>
    <t>ACCESS-3i</t>
  </si>
  <si>
    <t>ACCESS-3j</t>
  </si>
  <si>
    <t>ACCESS-4a</t>
  </si>
  <si>
    <t>ACCESS-4b</t>
  </si>
  <si>
    <t>ACCESS-4c</t>
  </si>
  <si>
    <t>ACCESS-4d</t>
  </si>
  <si>
    <t>ACCESS-4e</t>
  </si>
  <si>
    <t>ACCESS-4f</t>
  </si>
  <si>
    <t>SITUATION-1a</t>
  </si>
  <si>
    <t>SITUATION-1b</t>
  </si>
  <si>
    <t>SITUATION-1c</t>
  </si>
  <si>
    <t>SITUATION-1d</t>
  </si>
  <si>
    <t>SITUATION-1e</t>
  </si>
  <si>
    <t>SITUATION-1f</t>
  </si>
  <si>
    <t>SITUATION-2a</t>
  </si>
  <si>
    <t>SITUATION-2b</t>
  </si>
  <si>
    <t>SITUATION-2c</t>
  </si>
  <si>
    <t>SITUATION-2d</t>
  </si>
  <si>
    <t>SITUATION-2e</t>
  </si>
  <si>
    <t>SITUATION-2f</t>
  </si>
  <si>
    <t>SITUATION-2g</t>
  </si>
  <si>
    <t>SITUATION-2h</t>
  </si>
  <si>
    <t>SITUATION-2i</t>
  </si>
  <si>
    <t>SITUATION-3a</t>
  </si>
  <si>
    <t>SITUATION-3b</t>
  </si>
  <si>
    <t>SITUATION-3c</t>
  </si>
  <si>
    <t>SITUATION-3d</t>
  </si>
  <si>
    <t>SITUATION-3e</t>
  </si>
  <si>
    <t>SITUATION-3f</t>
  </si>
  <si>
    <t>SITUATION-3g</t>
  </si>
  <si>
    <t>SITUATION-4a</t>
  </si>
  <si>
    <t>SITUATION-4b</t>
  </si>
  <si>
    <t>SITUATION-4c</t>
  </si>
  <si>
    <t>SITUATION-4d</t>
  </si>
  <si>
    <t>SITUATION-4e</t>
  </si>
  <si>
    <t>SITUATION-4f</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</si>
  <si>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</si>
  <si>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</si>
  <si>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</si>
  <si>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</si>
  <si>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</si>
  <si>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</si>
  <si>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</si>
  <si>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</si>
  <si>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</si>
  <si>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</si>
  <si>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</si>
  <si>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</si>
  <si>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</si>
  <si>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</si>
  <si>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</si>
  <si>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</si>
  <si>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</si>
  <si>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</si>
  <si>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</si>
  <si>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</si>
  <si>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</si>
  <si>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</si>
  <si>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</si>
  <si>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</si>
  <si>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RESPONSE-3j</t>
  </si>
  <si>
    <t>RESPONSE-3k</t>
  </si>
  <si>
    <t>RESPONSE-3l</t>
  </si>
  <si>
    <t>RESPONSE-4a</t>
  </si>
  <si>
    <t>RESPONSE-4b</t>
  </si>
  <si>
    <t>RESPONSE-4c</t>
  </si>
  <si>
    <t>RESPONSE-4d</t>
  </si>
  <si>
    <t>RESPONSE-4e</t>
  </si>
  <si>
    <t>RESPONSE-4f</t>
  </si>
  <si>
    <t>RESPONSE-4g</t>
  </si>
  <si>
    <t>RESPONSE-4h</t>
  </si>
  <si>
    <t>RESPONSE-4i</t>
  </si>
  <si>
    <t>RESPONSE-4j</t>
  </si>
  <si>
    <t>RESPONSE-4k</t>
  </si>
  <si>
    <t>RESPONSE-4l</t>
  </si>
  <si>
    <t>RESPONSE-4m</t>
  </si>
  <si>
    <t>RESPONSE-4n</t>
  </si>
  <si>
    <t>RESPONSE-4o</t>
  </si>
  <si>
    <t>RESPONSE-4p</t>
  </si>
  <si>
    <t>RESPONSE-5a</t>
  </si>
  <si>
    <t>RESPONSE-5b</t>
  </si>
  <si>
    <t>RESPONSE-5c</t>
  </si>
  <si>
    <t>RESPONSE-5d</t>
  </si>
  <si>
    <t>RESPONSE-5e</t>
  </si>
  <si>
    <t>RESPONSE-5f</t>
  </si>
  <si>
    <t>THIRD-PARTIES-1a</t>
  </si>
  <si>
    <t>THIRD-PARTIES-1b</t>
  </si>
  <si>
    <t>THIRD-PARTIES-1c</t>
  </si>
  <si>
    <t>THIRD-PARTIES-1d</t>
  </si>
  <si>
    <t>THIRD-PARTIES-1e</t>
  </si>
  <si>
    <t>THIRD-PARTIES-1f</t>
  </si>
  <si>
    <t>THIRD-PARTIES-2a</t>
  </si>
  <si>
    <t>THIRD-PARTIES-2b</t>
  </si>
  <si>
    <t>THIRD-PARTIES-2c</t>
  </si>
  <si>
    <t>THIRD-PARTIES-2d</t>
  </si>
  <si>
    <t>THIRD-PARTIES-2e</t>
  </si>
  <si>
    <t>THIRD-PARTIES-2f</t>
  </si>
  <si>
    <t>THIRD-PARTIES-2g</t>
  </si>
  <si>
    <t>THIRD-PARTIES-2h</t>
  </si>
  <si>
    <t>THIRD-PARTIES-2i</t>
  </si>
  <si>
    <t>THIRD-PARTIES-2j</t>
  </si>
  <si>
    <t>THIRD-PARTIES-2k</t>
  </si>
  <si>
    <t>THIRD-PARTIES-2l</t>
  </si>
  <si>
    <t>THIRD-PARTIES-2m</t>
  </si>
  <si>
    <t>THIRD-PARTIES-3a</t>
  </si>
  <si>
    <t>THIRD-PARTIES-3b</t>
  </si>
  <si>
    <t>THIRD-PARTIES-3c</t>
  </si>
  <si>
    <t>THIRD-PARTIES-3d</t>
  </si>
  <si>
    <t>THIRD-PARTIES-3e</t>
  </si>
  <si>
    <t>THIRD-PARTIES-3f</t>
  </si>
  <si>
    <t>WORKFORCE-1a</t>
  </si>
  <si>
    <t>WORKFORCE-1b</t>
  </si>
  <si>
    <t>WORKFORCE-1c</t>
  </si>
  <si>
    <t>WORKFORCE-1d</t>
  </si>
  <si>
    <t>WORKFORCE-1e</t>
  </si>
  <si>
    <t>WORKFORCE-1f</t>
  </si>
  <si>
    <t>WORKFORCE-1g</t>
  </si>
  <si>
    <t>WORKFORCE-2a</t>
  </si>
  <si>
    <t>WORKFORCE-2b</t>
  </si>
  <si>
    <t>WORKFORCE-2c</t>
  </si>
  <si>
    <t>WORKFORCE-2d</t>
  </si>
  <si>
    <t>WORKFORCE-2e</t>
  </si>
  <si>
    <t>WORKFORCE-2f</t>
  </si>
  <si>
    <t>WORKFORCE-2g</t>
  </si>
  <si>
    <t>WORKFORCE-3a</t>
  </si>
  <si>
    <t>WORKFORCE-3b</t>
  </si>
  <si>
    <t>WORKFORCE-3c</t>
  </si>
  <si>
    <t>WORKFORCE-3d</t>
  </si>
  <si>
    <t>WORKFORCE-3e</t>
  </si>
  <si>
    <t>WORKFORCE-3f</t>
  </si>
  <si>
    <t>WORKFORCE-4a</t>
  </si>
  <si>
    <t>WORKFORCE-4b</t>
  </si>
  <si>
    <t>WORKFORCE-4c</t>
  </si>
  <si>
    <t>WORKFORCE-4d</t>
  </si>
  <si>
    <t>WORKFORCE-4e</t>
  </si>
  <si>
    <t>WORKFORCE-4f</t>
  </si>
  <si>
    <t>WORKFORCE-5a</t>
  </si>
  <si>
    <t>WORKFORCE-5b</t>
  </si>
  <si>
    <t>WORKFORCE-5c</t>
  </si>
  <si>
    <t>WORKFORCE-5d</t>
  </si>
  <si>
    <t>WORKFORCE-5e</t>
  </si>
  <si>
    <t>WORKFORCE-5f</t>
  </si>
  <si>
    <t>ARCHITECTURE-1a</t>
  </si>
  <si>
    <t>ARCHITECTURE-1b</t>
  </si>
  <si>
    <t>ARCHITECTURE-1c</t>
  </si>
  <si>
    <t>ARCHITECTURE-1d</t>
  </si>
  <si>
    <t>ARCHITECTURE-1e</t>
  </si>
  <si>
    <t>ARCHITECTURE-1f</t>
  </si>
  <si>
    <t>ARCHITECTURE-1g</t>
  </si>
  <si>
    <t>ARCHITECTURE-1h</t>
  </si>
  <si>
    <t>ARCHITECTURE-1i</t>
  </si>
  <si>
    <t>ARCHITECTURE-1j</t>
  </si>
  <si>
    <t>ARCHITECTURE-1k</t>
  </si>
  <si>
    <t>ARCHITECTURE-2a</t>
  </si>
  <si>
    <t>ARCHITECTURE-2b</t>
  </si>
  <si>
    <t>ARCHITECTURE-2c</t>
  </si>
  <si>
    <t>ARCHITECTURE-2d</t>
  </si>
  <si>
    <t>ARCHITECTURE-2e</t>
  </si>
  <si>
    <t>ARCHITECTURE-2f</t>
  </si>
  <si>
    <t>ARCHITECTURE-2g</t>
  </si>
  <si>
    <t>ARCHITECTURE-2h</t>
  </si>
  <si>
    <t>ARCHITECTURE-2i</t>
  </si>
  <si>
    <t>ARCHITECTURE-2j</t>
  </si>
  <si>
    <t>ARCHITECTURE-2k</t>
  </si>
  <si>
    <t>ARCHITECTURE-2l</t>
  </si>
  <si>
    <t>ARCHITECTURE-3a</t>
  </si>
  <si>
    <t>ARCHITECTURE-3b</t>
  </si>
  <si>
    <t>ARCHITECTURE-3c</t>
  </si>
  <si>
    <t>ARCHITECTURE-3d</t>
  </si>
  <si>
    <t>ARCHITECTURE-3e</t>
  </si>
  <si>
    <t>ARCHITECTURE-3f</t>
  </si>
  <si>
    <t>ARCHITECTURE-3g</t>
  </si>
  <si>
    <t>ARCHITECTURE-3h</t>
  </si>
  <si>
    <t>ARCHITECTURE-3i</t>
  </si>
  <si>
    <t>ARCHITECTURE-3j</t>
  </si>
  <si>
    <t>ARCHITECTURE-3k</t>
  </si>
  <si>
    <t>ARCHITECTURE-3l</t>
  </si>
  <si>
    <t>ARCHITECTURE-3m</t>
  </si>
  <si>
    <t>ARCHITECTURE-4a</t>
  </si>
  <si>
    <t>ARCHITECTURE-4b</t>
  </si>
  <si>
    <t>ARCHITECTURE-4c</t>
  </si>
  <si>
    <t>ARCHITECTURE-4d</t>
  </si>
  <si>
    <t>ARCHITECTURE-4e</t>
  </si>
  <si>
    <t>ARCHITECTURE-4f</t>
  </si>
  <si>
    <t>ARCHITECTURE-4g</t>
  </si>
  <si>
    <t>ARCHITECTURE-4h</t>
  </si>
  <si>
    <t>ARCHITECTURE-5a</t>
  </si>
  <si>
    <t>ARCHITECTURE-5b</t>
  </si>
  <si>
    <t>ARCHITECTURE-5c</t>
  </si>
  <si>
    <t>ARCHITECTURE-5d</t>
  </si>
  <si>
    <t>ARCHITECTURE-5e</t>
  </si>
  <si>
    <t>ARCHITECTURE-5f</t>
  </si>
  <si>
    <t>ARCHITECTURE-5g</t>
  </si>
  <si>
    <t>ARCHITECTURE-5h</t>
  </si>
  <si>
    <t>ARCHITECTURE-6a</t>
  </si>
  <si>
    <t>ARCHITECTURE-6b</t>
  </si>
  <si>
    <t>ARCHITECTURE-6c</t>
  </si>
  <si>
    <t>ARCHITECTURE-6d</t>
  </si>
  <si>
    <t>ARCHITECTURE-6e</t>
  </si>
  <si>
    <t>ARCHITECTURE-6f</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</si>
  <si>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</si>
  <si>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</si>
  <si>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</si>
  <si>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</si>
  <si>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</si>
  <si>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</si>
  <si>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</si>
  <si>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</si>
  <si>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</si>
  <si>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</si>
  <si>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</si>
  <si>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</si>
  <si>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</si>
  <si>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</si>
  <si>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</si>
  <si>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</si>
  <si>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</si>
  <si>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</si>
  <si>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PROGRAM-3a</t>
  </si>
  <si>
    <t>PROGRAM-3b</t>
  </si>
  <si>
    <t>PROGRAM-3c</t>
  </si>
  <si>
    <t>PROGRAM-3d</t>
  </si>
  <si>
    <t>PROGRAM-3e</t>
  </si>
  <si>
    <t>PROGRAM-3f</t>
  </si>
  <si>
    <r>
      <t xml:space="preserve">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t>
    </r>
    <r>
      <rPr>
        <b/>
        <sz val="10"/>
        <color theme="1"/>
        <rFont val="Calibri"/>
        <family val="2"/>
        <scheme val="minor"/>
      </rPr>
      <t xml:space="preserve">
Related Practices</t>
    </r>
    <r>
      <rPr>
        <sz val="10"/>
        <color theme="1"/>
        <rFont val="Calibri"/>
        <family val="2"/>
        <scheme val="minor"/>
      </rPr>
      <t xml:space="preserv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</si>
  <si>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</si>
  <si>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t>
    </r>
    <r>
      <rPr>
        <b/>
        <sz val="10"/>
        <color theme="1"/>
        <rFont val="Calibri"/>
        <family val="2"/>
        <scheme val="minor"/>
      </rPr>
      <t xml:space="preserve">
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xml:space="preserve">: Implementing ASSET-1a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ASSET-1c, ASSET-1d.</t>
    </r>
  </si>
  <si>
    <r>
      <t xml:space="preserve">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ASSET-1c, ASSET-1d.</t>
    </r>
  </si>
  <si>
    <r>
      <t xml:space="preserve">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ASSET-1a and ASSET-1b provides input that may be useful for implementing this practice.</t>
    </r>
  </si>
  <si>
    <r>
      <t xml:space="preserve">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</si>
  <si>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</si>
  <si>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</si>
  <si>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</si>
  <si>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ASSET-2c, ASSET-2d.</t>
    </r>
  </si>
  <si>
    <r>
      <t xml:space="preserve">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ASSET-2c, ASSET-2d.</t>
    </r>
  </si>
  <si>
    <r>
      <t xml:space="preserve">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ASSET-2a provides input that may be useful for implementing this practice.</t>
    </r>
  </si>
  <si>
    <r>
      <t xml:space="preserve">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</si>
  <si>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</si>
  <si>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ASSET-3a, ASSET-3c, ASSET-3d.</t>
    </r>
  </si>
  <si>
    <r>
      <t xml:space="preserve">The organization has procedures in place to ensure that established configuration baselines are applied to assets when they are deployed and restored. These baselines (also referred to as standard builds) support the deployment of assets in a controlled manner.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ASSET-3b, ASSET-3e.</t>
    </r>
  </si>
  <si>
    <r>
      <t xml:space="preserve">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ARCHITECTURE-1f.
· </t>
    </r>
    <r>
      <rPr>
        <i/>
        <sz val="10"/>
        <color theme="1"/>
        <rFont val="Calibri"/>
        <family val="2"/>
        <scheme val="minor"/>
      </rPr>
      <t>Input From</t>
    </r>
    <r>
      <rPr>
        <sz val="10"/>
        <color theme="1"/>
        <rFont val="Calibri"/>
        <family val="2"/>
        <scheme val="minor"/>
      </rPr>
      <t xml:space="preserve">: Implementing ARCHITECTURE-3f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ASSET-3a, ASSET-3c, ASSET-3d.</t>
    </r>
  </si>
  <si>
    <r>
      <t xml:space="preserve">The organization has a defined schedule for reviewing baselines regularly and updating them as needed to ensure they continue to reflect appropriate security and functional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ASSET-3a, ASSET-3c, ASSET-3d.</t>
    </r>
  </si>
  <si>
    <r>
      <t xml:space="preserve">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ASSET-3b, ASSET-3e.</t>
    </r>
  </si>
  <si>
    <r>
      <t xml:space="preserve">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</si>
  <si>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ASSET-4b, ASSET-4c, ASSET-4i.</t>
    </r>
  </si>
  <si>
    <r>
      <t xml:space="preserve">The organization should define the required information that should be documented when performing changes to IT and OT assets. The requirements should consider what information may be necessary for activities such as troubleshooting or incident response. Additionally, the organization should consider the maintenance of these requirements based on changes to the operating environment.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ASSET-4b, ASSET-4c, ASSET-4i.</t>
    </r>
  </si>
  <si>
    <r>
      <t xml:space="preserve">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</si>
  <si>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Procedures and tools used to update assets should incorporate appropriate controls to ensure that unintentional or intentional vulnerabilities or misconfigurations are not introduced as part of asset change processes. This may include use of secure communications protocols, verification methods, such as digital signatures, or other controls.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</si>
  <si>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This practice describes the development of an ability to roll back changes after they have been applied. This may be achieved through manual or automated methods. This enables an organization to revert to a known good state in the event that a change creates unforeseen or unintended operational or security consequences that cannot be addressed through other means.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</si>
  <si>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</si>
  <si>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ASSET-4b, ASSET-4c, ASSET-4i.</t>
    </r>
  </si>
  <si>
    <r>
      <t xml:space="preserve">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</si>
  <si>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THREAT-1a, THREAT-1e, THREAT-1j.</t>
    </r>
  </si>
  <si>
    <r>
      <t xml:space="preserve">The organization should have a process for collecting, cataloging, and filtering vulnerability information from identified sources to separate out information that is relevant to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THREAT-1b, THREAT-1i, THREAT-1m.</t>
    </r>
  </si>
  <si>
    <r>
      <t xml:space="preserve">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THREAT-1c, THREAT-1f, THREAT-1k.</t>
    </r>
  </si>
  <si>
    <r>
      <t xml:space="preserve">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THREAT-1d, THREAT-1g, THREAT-1l.</t>
    </r>
  </si>
  <si>
    <r>
      <t xml:space="preserve">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THREAT-1a, THREAT-1e, THREAT-1j.</t>
    </r>
  </si>
  <si>
    <r>
      <t xml:space="preserve">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THREAT-1c, THREAT-1f, THREAT-1k.</t>
    </r>
  </si>
  <si>
    <r>
      <t xml:space="preserve">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THREAT-1d, THREAT-1g, THREAT-1l.</t>
    </r>
  </si>
  <si>
    <r>
      <t xml:space="preserve">As cybersecurity vulnerabilities are discovered through vulnerability information sources and assessments, information about vulnerabilities that would be important to relevant stakeholders should be shared with them.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THREAT-1b, THREAT-1i, THREAT-1m.</t>
    </r>
  </si>
  <si>
    <r>
      <t xml:space="preserve">Vulnerability information sources should be evaluated to determine the extent to which they provide information for all IT and OT assets within the function. Sources addressing higher priority assets and those deemed of a higher importance may be prioritized for increased monitoring and review.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THREAT-1a, THREAT-1e, THREAT-1j.</t>
    </r>
  </si>
  <si>
    <r>
      <t xml:space="preserve">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THREAT-1c, THREAT-1f, THREAT-1k.</t>
    </r>
  </si>
  <si>
    <r>
      <t xml:space="preserve">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THREAT-1d, THREAT-1g, THREAT-1l.</t>
    </r>
  </si>
  <si>
    <r>
      <t xml:space="preserve">In the event that an individual external to the organization identifies a vulnerability in an IT or OT asset within the organization, it would be beneficial for the organization to be notified. Development of a process that integrates with existing vulnerability management activities would better enable the cybersecurity program in the identification of vulnerabilities. This mechanism should enable the organization to receive communications and take necessary action (e.g., analysis and testing to verify a reported vulnerability exists). The implemented mechanism should complement current vulnerability management activities and organizations should consider if the mechanism would necessitate additional resources. For example, if a bug in a website allows an attacker to access unauthorized information, the individual who discovered the vulnerability sends an email to a specified email address with details about the vulnerability. This capability may be implemented in a variety of ways, such as setting up a web form, a dedicated email address, or through a third-party service.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THREAT-1b, THREAT-1i, THREAT-1m.</t>
    </r>
  </si>
  <si>
    <r>
      <t xml:space="preserve">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THREAT-2a, THREAT-2f.</t>
    </r>
  </si>
  <si>
    <r>
      <t xml:space="preserve">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THREAT-2b, THREAT-2h, THREAT-2k.</t>
    </r>
  </si>
  <si>
    <r>
      <t xml:space="preserve">Threat objectives are the potential outcomes of threat actor activities that are of concern because they would have negative impacts on the organization. For example, an organization that does not process confidential data may not be concerned about data theft but may be very concerned about an incident that causes an operational outage. Threat actors may leverage multiple tactics or techniques like those defined in the MITRE ATT&amp;CK frameworks (for Enterprise or Industrial Control Systems) to achieve their goals. Threat objective examples may include data manipulation, IP Theft, damage to property, denial of control, loss of safety, or operational outage.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THREAT-2c, THREAT-2e, THREAT-2i.</t>
    </r>
  </si>
  <si>
    <r>
      <t xml:space="preserve">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THREAT-2d, THREAT-2g, THREAT-2j.</t>
    </r>
  </si>
  <si>
    <r>
      <t xml:space="preserve">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THREAT-2c, THREAT-2e, THREAT-2i.</t>
    </r>
  </si>
  <si>
    <r>
      <t xml:space="preserve">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THREAT-2e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THREAT-2a, THREAT-2f.</t>
    </r>
  </si>
  <si>
    <r>
      <t xml:space="preserve">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THREAT-2d, THREAT-2g, THREAT-2j.</t>
    </r>
  </si>
  <si>
    <r>
      <t xml:space="preserve">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THREAT-2b, THREAT-2h, THREAT-2k.</t>
    </r>
  </si>
  <si>
    <r>
      <t xml:space="preserve">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THREAT-2c, THREAT-2e, THREAT-2i.</t>
    </r>
  </si>
  <si>
    <r>
      <t xml:space="preserve">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THREAT-2d, THREAT-2g, THREAT-2j.</t>
    </r>
  </si>
  <si>
    <r>
      <t xml:space="preserve">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THREAT-2b, THREAT-2h, THREAT-2k.</t>
    </r>
  </si>
  <si>
    <r>
      <t xml:space="preserve">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</si>
  <si>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t>
    </r>
    <r>
      <rPr>
        <b/>
        <sz val="10"/>
        <color theme="1"/>
        <rFont val="Calibri"/>
        <family val="2"/>
        <scheme val="minor"/>
      </rPr>
      <t xml:space="preserve">Related Practices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</si>
  <si>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PROGRAM-1b.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</si>
  <si>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The cybers risk management program is typically responsible for ensuring that the cyber risk management objectives as documented in the cyber risk management program strategy are achieved. For example, the cyber risk management program includes activities to ensure that the organization identifies, analyzes, and responds to cyber risks.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</si>
  <si>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RISK-1d, RISK-1e.</t>
    </r>
  </si>
  <si>
    <r>
      <t xml:space="preserve">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RISK-1d, RISK-1e, RISK-1f.</t>
    </r>
  </si>
  <si>
    <r>
      <t xml:space="preserve">Visible and active sponsorship by senior management might include regular communications by senior management about the importance and value of the cyber risk program, organizational support for establishing and implementing governance for managing cyber risk, and funding awards and recognition programs for staff who make significant contributions toward achieving cybersecurity objectives.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RISK-1e, RISK-1f.</t>
    </r>
  </si>
  <si>
    <r>
      <t xml:space="preserve">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</si>
  <si>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</si>
  <si>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</si>
  <si>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A defined method is planned in advance, clearly described, made definite, and standardized. Employing a defined method to identify risks will aid the cyber risk management program in producing consistent outputs and better enable effective management of cyber risk. The organization may choose to define their own method or leverage standardized guidance, such as the NIST SP 800-30, Guide for Conducting Risk Assessments.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THIRD-PARTIES-1c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</si>
  <si>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The involvement of stakeholders from various parts of the organization is beneficial, because different perspectives from throughout the organization will lead to more comprehensive identification of risks. Stakeholders from operational areas may have a better understanding of how a risk could impact an operational process, while stakeholders in a business area may have more visibility into the impact of a risk across services.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</si>
  <si>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</si>
  <si>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</si>
  <si>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</si>
  <si>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</si>
  <si>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ASSET-1e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</si>
  <si>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THREAT-1i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</si>
  <si>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THREAT-2h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</si>
  <si>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Information from THIRD-PARTIES activities should be used to identify new risks and update existing risks. For example, if open source information indicates that an equipment supplier has been breached, the organization should consider the impact and log a risk in the risk register.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THIRD-PARTIES-1c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</si>
  <si>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ARCHITECTURE-1i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</si>
  <si>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</si>
  <si>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RISK-3a, RISK-3b.</t>
    </r>
  </si>
  <si>
    <r>
      <t xml:space="preserve">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r>
  </si>
  <si>
    <r>
      <t xml:space="preserve">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r>
  </si>
  <si>
    <r>
      <t xml:space="preserve">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RISK-3c, RISK-3d, RISK-3e.</t>
    </r>
  </si>
  <si>
    <r>
      <t xml:space="preserve">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RISK-3c, RISK-3d, RISK-3e.</t>
    </r>
  </si>
  <si>
    <r>
      <t xml:space="preserve">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</si>
  <si>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RISK-4a, RISK-4b, RISK-4e.</t>
    </r>
  </si>
  <si>
    <r>
      <t xml:space="preserve">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RISK-4a, RISK-4b, RISK-4e.</t>
    </r>
  </si>
  <si>
    <r>
      <t xml:space="preserve">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ARCHITECTURE-1g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RISK-3b, RISK-3c, RISK-4c, RISK-4d.</t>
    </r>
  </si>
  <si>
    <r>
      <t xml:space="preserve">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RISK-3b, RISK-3c, RISK-4c, RISK-4d.</t>
    </r>
  </si>
  <si>
    <r>
      <t xml:space="preserve">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RISK-4a, RISK-4b, RISK-4e.</t>
    </r>
  </si>
  <si>
    <r>
      <t xml:space="preserve">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</si>
  <si>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</si>
  <si>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</si>
  <si>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</si>
  <si>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Password strength and reuse requirements may not be supported by all assets within the function. Where feasible, these requirements may be informed by safety and operational considerations, the organization's risk tolerance, the organization's threat profile (THREAT-2e), asset priority, the sensitivity of information, or other considerations.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</si>
  <si>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</si>
  <si>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</si>
  <si>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Privileged accounts represent higher risk to IT and OT assets. An organization may control the use of privileged credentials through administrative means, such as a policy that restricts the use of a local administrative accounts to required tasks and prohibits use of privileged accounts for day-to-day work functions. Alternatively, an organization may implement technical controls to restrict privileged accounts from accessing resources that do not require elevated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</si>
  <si>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</si>
  <si>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Multifactor authentication may not be supported by all assets within the function. Where feasible, stronger authentication controls, such as multifactor authentication reduce the risk of account misuse resulting from compromised credentials. Where multifactor authentication is not feasible, organizations may consider implementing mitigating controls depending on their risk appetite, threat environment, and operational needs.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</si>
  <si>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Enforcement of identity deprovisioning based on periods of inactivity can reduce the risk of a dormant account being misused or subject to malicious activity. The period of inactivity must be established by the organization commensurate with potential risk. For example, temporary identities supplied to contractors might be appropriately disabled after a period of 30 days or less. An organization may implement this control by first monitoring last logon timestamp or other attributes to identify potential periods of inactivity. Using this information, identities that have been inactive for a defined period of time can be identified and disabled or removed if no longer needed. The efficiency of this activity may be improved by developing a list of accounts that by nature have long periods of dormancy but are also still necessary to meet operational requirements. While this practice may be enforced by automated means, it is important to carefully consider the impacts to operations prior to implementing automated deprovisioning.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</si>
  <si>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Access controls are a key element of the protection provided to assets. Access privileges and restrictions describe the level and extent of access provided to identities. Access privileges should be commensurate with the various roles represented by an identity.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</si>
  <si>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ACCESS-2b, ACCESS-2g, ACCESS-2h.</t>
    </r>
  </si>
  <si>
    <r>
      <t xml:space="preserve">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</si>
  <si>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</si>
  <si>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</si>
  <si>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</si>
  <si>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ACCESS-2b, ACCESS-2g, ACCESS-2h.</t>
    </r>
  </si>
  <si>
    <r>
      <t xml:space="preserve">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ACCESS-2b, ACCESS-2g, ACCESS-2h.</t>
    </r>
  </si>
  <si>
    <r>
      <t xml:space="preserve">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ARCHITECTURE-3a provides input that may be useful for implementing this practice.</t>
    </r>
  </si>
  <si>
    <r>
      <t xml:space="preserve">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</si>
  <si>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ACCESS-3b, ACCESS-3h, ACCESS-3i.</t>
    </r>
  </si>
  <si>
    <r>
      <t xml:space="preserve">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ACCESS-3c, ACCESS-3j.</t>
    </r>
  </si>
  <si>
    <r>
      <t xml:space="preserve">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</si>
  <si>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</si>
  <si>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The principle of separation of duties should be incorporated whenever possible when determining physical access requirements to avoid or reduce the potential impact of errors or malicious activity. For example, an employee may have physical access privileges to enter a facility but may not have access to a server closet.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</si>
  <si>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</si>
  <si>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ACCESS-3b, ACCESS-3h, ACCESS-3i.</t>
    </r>
  </si>
  <si>
    <r>
      <t xml:space="preserve">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ACCESS-3b, ACCESS-3h, ACCESS-3i.</t>
    </r>
  </si>
  <si>
    <r>
      <t xml:space="preserve">Monitoring is done on physical access attempts, and any anomalies detected (such as unapproved access attempts) are tagged as requiring further review to determine whether they are indicators of cybersecurity events (rather than an error, for example).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ACCESS-3c, ACCESS-3j.</t>
    </r>
  </si>
  <si>
    <r>
      <t xml:space="preserve">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</si>
  <si>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</si>
  <si>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</si>
  <si>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t>
    </r>
    <r>
      <rPr>
        <b/>
        <sz val="10"/>
        <color theme="1"/>
        <rFont val="Calibri"/>
        <family val="2"/>
        <scheme val="minor"/>
      </rPr>
      <t xml:space="preserve">
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</si>
  <si>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Define logging requirements for all network and host monitoring infrastructure. These requirements may be different from other IT and OT assets as they may provide additional information that could be useful when building a complete understanding of activity within the organization’s networks. For example, event logs from a web gateway that show connections to websites that were blocked because they violated the company’s policy.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</si>
  <si>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</si>
  <si>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</si>
  <si>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</si>
  <si>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</si>
  <si>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SITUATION-2d, SITUATION-2h, SITUATION-2i.</t>
    </r>
  </si>
  <si>
    <r>
      <t xml:space="preserve">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</si>
  <si>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</si>
  <si>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SITUATION-2d, SITUATION-2h, SITUATION-2i.</t>
    </r>
  </si>
  <si>
    <r>
      <t xml:space="preserve">Indicators of anomalous activity are reviewed for effectiveness and updated as needed by monitoring staff to ensure they are still meeting the defined monitoring requirements and stakeholder information needs. The review and update should be conducted at a frequency set by the organization that ensures indicators are up to date based on the organization’s risk information.
For example, organizations can monitor publicly available sources (e.g., National Vulnerability Database (NVD), CISA Central, and CERT/CC) to gain information on new vulnerabilities and exploits to identify new potential indicators of anomalous activity.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SITUATION-2d, SITUATION-2h, SITUATION-2i.</t>
    </r>
  </si>
  <si>
    <r>
      <t xml:space="preserve">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</si>
  <si>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SITUATION-2a and SITUATION-2b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SITUATION-3b, SITUATION-3f.</t>
    </r>
  </si>
  <si>
    <r>
      <t xml:space="preserve">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SITUATION-3c, SITUATION-3e, SITUATION-3f.</t>
    </r>
  </si>
  <si>
    <r>
      <t xml:space="preserve">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</si>
  <si>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r>
  </si>
  <si>
    <r>
      <t xml:space="preserve">Aggregation of monitoring data typically involves the use of advanced monitoring tools, such as security information and event management (SIEM) systems, to aggregate system logs and network data to enable a more holistic analysis of the environment. While not a requirement for implementation of this practice, organizations may consider aggregation of monitoring data from across functions. Similar to aggregation within a function, sharing and analysis of monitoring data across functions within an organization provides more comprehensive awareness of the organization’s operational state and cybersecurity state. This may require implementation of methods to summarize or otherwise simplify the information presented to those reviewing aggregated audit logs (e.g., report reduction).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SITUATION-3b, SITUATION-3f. 
· The practices in the second progression include: SITUATION-3c, SITUATION-3e, SITUATION-3f.</t>
    </r>
  </si>
  <si>
    <r>
      <t xml:space="preserve">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Defining predefined states of operation typically requires use of detailed architectures or topologies, documentation and detailed understanding of your assets and their priorities (ASSET-1c, ASSET-1d), categories (ASSET-2c, ASSET-2d), and attributes (ASSET-1e, ASSET-2e).
The defined states might include criteria for invoking the state, such as who has the authority to trigger a state change in either direction, checklists that must be completed before moving from a degraded state to an operational state, how long the organization can survive in a particular state, or how the organization will conduct monitoring to determine when the criteria are met. Information from monitoring activities is used to trigger decisions about invoking the predefined states of operation. 
For example, if monitoring activities indicate an outage, this might trigger a manual process in which some analysis is done that determines that not all operations can be supported, specific decision makers must sign off on temporarily curtailing nonessential operation, and a predefined state is invoked in which certain assets are shut down. 
Other situations might make use of an automated process. For example, based on threat intelligence received through monitoring activities (SITUATION-3f), a ruleset triggers an upgrade of the threat level, which triggers invocation of a predefined state that shuts down critical assets. Another example of predefined states of operations could be limiting communications between IT and OT environments during a cybersecurity incident. 
As another example, high-risk situations may be identified that warrant additional logging, such as a safety-related emergency that requires an immediate elevation of access privileges, but they also may increase the verbosity of logging on affected devices.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RESPONSE-3l and THREAT-2J provides input that may be useful for implementing this practice.</t>
    </r>
  </si>
  <si>
    <r>
      <t xml:space="preserve">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</si>
  <si>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r>
  </si>
  <si>
    <r>
      <t xml:space="preserve">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RESPONSE-1a, RESPONSE-1b, RESPONSE-1c, RESPONSE-1f.</t>
    </r>
  </si>
  <si>
    <r>
      <t xml:space="preserve">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RESPONSE-1a, RESPONSE-1b, RESPONSE-1c, RESPONSE-1f.</t>
    </r>
  </si>
  <si>
    <r>
      <t xml:space="preserve">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Input From</t>
    </r>
    <r>
      <rPr>
        <sz val="10"/>
        <color theme="1"/>
        <rFont val="Calibri"/>
        <family val="2"/>
        <scheme val="minor"/>
      </rPr>
      <t>: Implementing RISK-2a provides input that may be useful for implementing this practice.</t>
    </r>
  </si>
  <si>
    <r>
      <t xml:space="preserve">Information collected through situational awareness activities is reviewed and used to help identify cybersecurity events. This information could be collected from multiple sources, including across functions within the organization and outside of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SITUATION-3d and SITUATION-3f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RESPONSE-1a, RESPONSE-1b, RESPONSE-1c, RESPONSE-1f.</t>
    </r>
  </si>
  <si>
    <r>
      <t xml:space="preserve">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</si>
  <si>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RESPONSE-2b, RESPONSE-2d, RESPONSE-2f, RESPONSE-2i.</t>
    </r>
  </si>
  <si>
    <r>
      <t xml:space="preserve">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</si>
  <si>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The cybersecurity incident declaration criteria established according to RESPONSE-2c are used to determine whether an event should be declared to be an incident. Declaring an incident initiates the incident response activities in RESPONSE-3.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RESPONSE-2b, RESPONSE-2d, RESPONSE-2f, RESPONSE-2i.</t>
    </r>
  </si>
  <si>
    <r>
      <t xml:space="preserve">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</si>
  <si>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Documenting and tracking ensure that an incident is properly progressing through the incident lifecycle and, most important, is closed when an appropriate response and post-incident review have been completed.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r>
  </si>
  <si>
    <r>
      <t xml:space="preserve">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SITUATION-3d.
·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</si>
  <si>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Aligning incident declaration criteria with the risk criteria established in RISK-3b ensures that the organization is recognizing and addressing incidents that involve risks that the organization is particularly concerned about.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RISK-3b.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</si>
  <si>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RESPONSE-2b, RESPONSE-2d, RESPONSE-2f, RESPONSE-2i.</t>
    </r>
  </si>
  <si>
    <r>
      <t xml:space="preserve">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r>
  </si>
  <si>
    <r>
      <t xml:space="preserve">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r>
  </si>
  <si>
    <r>
      <t xml:space="preserve">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</si>
  <si>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RESPONSE-4a and RESPONSE-4h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r>
  </si>
  <si>
    <r>
      <t xml:space="preserve">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r>
  </si>
  <si>
    <r>
      <t xml:space="preserve">Cybersecurity incident response activities may require the involvement of stakeholders from across the organization, such as public relations team members and legal representatives. These stakeholders may support activities to mitigate potential reputational harm during and after response to a cybersecurity incident. Organizations should consider the types of communication that may be necessary to keep internal and external stakeholder informed during recovery activities, for example, executives and management teams may need to be informed if specific actions are executed or if the incident response team determines an incident may cause reputational harm to the organization.
Be advised that organizations often have a crisis communications plan in place that is separate and distinct from cybersecurity incident response plans. In this case, the cybersecurity incidence response plan should make reference to and utilize the process defined in the crisis communications plan when executing incident communications to internal and external stakeholders. If such a plan exists, it may be considered an effective substitute for practice RESPONSE-3f but only if it is specifically referenced in the incident response plans.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r>
  </si>
  <si>
    <r>
      <t xml:space="preserve">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RESPONSE-4i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r>
  </si>
  <si>
    <r>
      <t xml:space="preserve">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r>
  </si>
  <si>
    <r>
      <t xml:space="preserve">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r>
  </si>
  <si>
    <r>
      <t xml:space="preserve">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RESPONSE-3g, RESPONSE-3k.</t>
    </r>
  </si>
  <si>
    <r>
      <t xml:space="preserve">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r>
  </si>
  <si>
    <r>
      <t xml:space="preserve">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ARCHITECTURE-2j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</si>
  <si>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RESPONSE-4b, RESPONSE-4f, RESPONSE-4j, RESPONSE-4k.</t>
    </r>
  </si>
  <si>
    <r>
      <t xml:space="preserve">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RESPONSE-4c, RESPONSE-4f, RESPONSE-4l.</t>
    </r>
  </si>
  <si>
    <r>
      <t xml:space="preserve">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</si>
  <si>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</si>
  <si>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r>
  </si>
  <si>
    <r>
      <t xml:space="preserve">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</si>
  <si>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RESPONSE-4i, RESPONSE-4n.</t>
    </r>
  </si>
  <si>
    <r>
      <t xml:space="preserve">Ensure that the controls that are being used to protect backup data are at least equivalent to the controls that protect the source data. The organization should select controls that are designed to meet cybersecurity requirements (ARCHITECTURE-1f). The organization may require backup data to have more rigorous cybersecurity controls such as data integrity monitoring or using write once, read many (WORM) technology to prevent modification of data.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ARCHITECTURE-1g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RESPONSE-4b, RESPONSE-4f, RESPONSE-4j, RESPONSE-4k.</t>
    </r>
  </si>
  <si>
    <r>
      <t xml:space="preserve">Data backups are stored in a way that reduces or eliminates the risk that a cyber attack that results in alteration or destruction of data could also result in alteration or destruction of that data’s backups.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RESPONSE-4b, RESPONSE-4f, RESPONSE-4j, RESPONSE-4k.</t>
    </r>
  </si>
  <si>
    <r>
      <t xml:space="preserve">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RESPONSE-4c, RESPONSE-4f, RESPONSE-4l.</t>
    </r>
  </si>
  <si>
    <r>
      <t xml:space="preserve">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Input From</t>
    </r>
    <r>
      <rPr>
        <sz val="10"/>
        <color theme="1"/>
        <rFont val="Calibri"/>
        <family val="2"/>
        <scheme val="minor"/>
      </rPr>
      <t xml:space="preserve">: Implementing RISK-2a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</si>
  <si>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The organization should use information about prioritized risks as determined in RISK-3a to create specific scenarios for which the continuity plans should be tested.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RESPONSE-4i, RESPONSE-4n.</t>
    </r>
  </si>
  <si>
    <r>
      <t xml:space="preserve">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RESPONSE-4g provides input that may be useful for implementing this practice.</t>
    </r>
  </si>
  <si>
    <r>
      <t xml:space="preserve">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</si>
  <si>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</si>
  <si>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</si>
  <si>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</si>
  <si>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A defined method is planned in advance, clearly described, made definite, and standardized. Employing a defined method to identify risks arising from suppliers and other third parties will aid the organization's risk management processes in producing consistent outputs and better enable effective management of third party risk.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</si>
  <si>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</si>
  <si>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</si>
  <si>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</si>
  <si>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THIRD-PARTIES-2a, THIRD-PARTIES-2d.</t>
    </r>
  </si>
  <si>
    <r>
      <t xml:space="preserve">The cybersecurity requirements for products and services might include, for example, ability to disable certain functionality of a product, a clear understanding of components used in a product, and terms of service for a service that meet cybersecurity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</si>
  <si>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ARCHITECTURE-1f and ARCHITECTURE-1g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r>
  </si>
  <si>
    <r>
      <t xml:space="preserve">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THIRD-PARTIES-2a, THIRD-PARTIES-2d.</t>
    </r>
  </si>
  <si>
    <r>
      <t xml:space="preserve">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THIRD-PARTIES-1d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THIRD-PARTIES-2e.</t>
    </r>
  </si>
  <si>
    <r>
      <t xml:space="preserve">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r>
  </si>
  <si>
    <r>
      <t xml:space="preserve">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r>
  </si>
  <si>
    <r>
      <t xml:space="preserve">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r>
  </si>
  <si>
    <r>
      <t xml:space="preserve">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</si>
  <si>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</si>
  <si>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The creation, manufacturing, and assembly of assets supplied by third-parties often comprise many sub-parts and sub-components sourced from other vendors and suppliers. Organizations that acquire these assets from third-parties may unknowingly inherit cyber risks that have not been identified or mitigated. 
A bill of materials establishes and itemizes the source of sub-parts and sub-components for acquired assets, including their origin and any additional information that can help the organization establish a determination of inherited risk. Examples of these sub-parts and sub-components could be incorporating software routines from an open source libraries as a component of a software build or the sourcing of parts in a security camera from a known hostile nation-state.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</si>
  <si>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For higher priority assets, these criteria should include the evaluation of associated third-party hosting environments and source data.
Hosting environments and source data can be significant sources of acquired risk. Hosting environments comprise many layers of products and services that are not always under the direct control of hosting providers and may pose unidentified risk to the organization. For example, these may include software packages, open-source code libraries, configurations, and other settings that were used to build a virtual machine that can be deployed in a cloud environment. Similar to a bill of materials, hosting environments should provide documentation of the use of these products and services so that an approximation of acquired risk can be established. In addition, this concept can extend to how hosting organizations store, process, and transmit organizational data. Evaluating the storage locations of data, where it is processed, how it is transmitted, and the controls employed is essential for identifying potential risks to the confidentiality, integrity, and availability of such data.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</si>
  <si>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</si>
  <si>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</si>
  <si>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WORKFORCE-1a, WORKFORCE-1c, WORKFORCE-1f.</t>
    </r>
  </si>
  <si>
    <r>
      <t xml:space="preserve">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WORKFORCE-1b, WORKFORCE-1d.</t>
    </r>
  </si>
  <si>
    <r>
      <t xml:space="preserve">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WORKFORCE-1a, WORKFORCE-1c, WORKFORCE-1f.</t>
    </r>
  </si>
  <si>
    <r>
      <t xml:space="preserve">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WORKFORCE-1b, WORKFORCE-1d.</t>
    </r>
  </si>
  <si>
    <r>
      <t xml:space="preserve">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WORKFORCE-1e, WORKFORCE-1g.</t>
    </r>
  </si>
  <si>
    <r>
      <t xml:space="preserve">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WORKFORCE-1a, WORKFORCE-1c, WORKFORCE-1f.</t>
    </r>
  </si>
  <si>
    <r>
      <t xml:space="preserve">A disciplinary process is an essential administrative control for enforcing organizational resilience policies. Awareness of the disciplinary process provides staff an additional incentive to comply with the organization’s resilience policies and ensures fair and appropriate treatment in the event that wrongdoing is suspected. From the organization’s perspective, a formalized disciplinary process provides a preplanned response to suspected infractions of cybersecurity policy that is designed to address all relevant concerns while protecting the organization to the fullest extent possible.
The disciplinary process should be formalized and documented. It should ensure fair treatment of staff in compliance with all applicable regulations and agreements, protect the organization’s interests, and include a range of acceptable responses that correspond to the seriousness of the infraction.
Revise the disciplinary process as needed.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WORKFORCE-1e, WORKFORCE-1g.</t>
    </r>
  </si>
  <si>
    <r>
      <t xml:space="preserve">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</si>
  <si>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</si>
  <si>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</si>
  <si>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This practice builds on the cybersecurity awareness activities described in WORKFORCE-2a to include execution of these activities according to organizationally defined periods. For example, this may include awareness activities that are required as part of new employee onboarding, as well as annual refresher activities.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</si>
  <si>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Cybersecurity awareness activities may be tailored for specific jobs roles. For example, more advanced social engineering awareness training may be considered for higher risk roles, such as organizational leadership or roles that have the authority to approve financial transactions.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</si>
  <si>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</si>
  <si>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The organization should have a documented process to evaluate the effectiveness of awareness activities. Typically, assessing effectiveness is done by having employees fill out evaluations after awareness activities. It’s more challenging to evaluate the effectiveness of other awareness mechanisms such as posters or regular communications.
These are examples of methods that can be used to evaluate the effectiveness of awareness activities:
· questionnaires or surveys designed to measure people’s awareness of specific topics
· focus groups to elicit the level of awareness of a group of people after an awareness activity and to gather improvement recommendations 
· selective interviews to inquire about awareness and any changes in behavior that may have occurred as a result of awareness activities
· behavioral measures to objectively evaluate shifts in behavior after an awareness activity—for example, evaluating the strength of passwords before and after a password-awareness activity
· observations, evaluations, and benchmarking activities conducted by external entities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</si>
  <si>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WORKFORCE-3a, WORKFORCE-3d, WORKFORCE-3e.</t>
    </r>
  </si>
  <si>
    <r>
      <t xml:space="preserve">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WORKFORCE-3b, WORKFORCE-3c, WORKFORCE-3f.</t>
    </r>
  </si>
  <si>
    <r>
      <t xml:space="preserve">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WORKFORCE-3b, WORKFORCE-3c, WORKFORCE-3f.</t>
    </r>
  </si>
  <si>
    <r>
      <t xml:space="preserve">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WORKFORCE-3a, WORKFORCE-3d, WORKFORCE-3e.</t>
    </r>
  </si>
  <si>
    <r>
      <t xml:space="preserve">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WORKFORCE-3a, WORKFORCE-3d, WORKFORCE-3e.</t>
    </r>
  </si>
  <si>
    <r>
      <t xml:space="preserve">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WORKFORCE-3b, WORKFORCE-3c, WORKFORCE-3f.</t>
    </r>
  </si>
  <si>
    <r>
      <t xml:space="preserve">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WORKFORCE-3b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WORKFORCE-4a, WORKFORCE-4d, WORKFORCE-4f.</t>
    </r>
  </si>
  <si>
    <r>
      <t xml:space="preserve">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Implementing WORKFORCE-4b provides input that may be useful for implementing this practice.</t>
    </r>
  </si>
  <si>
    <r>
      <t xml:space="preserve">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WORKFORCE-4a, WORKFORCE-4d, WORKFORCE-4f.</t>
    </r>
  </si>
  <si>
    <r>
      <t xml:space="preserve">The broad range of skills necessary to adequately perform the competencies required in the cybersecurity program requires extensive and ongoing training. Due to the critical nature of these program responsibilities, it is important that opportunities for cybersecurity personnel to get training are planned for and budgeted for.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WORKFORCE-3c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WORKFORCE-4a, WORKFORCE-4d, WORKFORCE-4f.</t>
    </r>
  </si>
  <si>
    <r>
      <t xml:space="preserve">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</si>
  <si>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ARCHITECTURE-1a, ARCHITECTURE-1b, ARCHITECTURE-1h.</t>
    </r>
  </si>
  <si>
    <r>
      <t xml:space="preserve">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PROGRAM-1b.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ARCHITECTURE-1a, ARCHITECTURE-1b, ARCHITECTURE-1h.</t>
    </r>
  </si>
  <si>
    <r>
      <t xml:space="preserve">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ASSET-1c, ASSET-2a, and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</si>
  <si>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ARCHITECTURE-1d, ARCHITECTURE-1e.</t>
    </r>
  </si>
  <si>
    <r>
      <t xml:space="preserve">Visible and active sponsorship by senior management might include regular communications by senior management about the importance and value of the cybersecurity architecture, organizational support for establishing and implementing governance for cybersecurity architecture (such as an architecture review process), and funding awards and recognition programs for staff who make significant contributions toward achieving cybersecurity objectives.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ARCHITECTURE-1d, ARCHITECTURE-1e.</t>
    </r>
  </si>
  <si>
    <r>
      <t xml:space="preserve">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</si>
  <si>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ARCHITECTURE-1f provides input that may be useful for implementing this practice.</t>
    </r>
  </si>
  <si>
    <r>
      <t xml:space="preserve">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ARCHITECTURE-1a, ARCHITECTURE-1b, ARCHITECTURE-1h.</t>
    </r>
  </si>
  <si>
    <r>
      <t xml:space="preserve">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ARCHITECTURE-1c provides input that may be useful for implementing this practice.</t>
    </r>
  </si>
  <si>
    <r>
      <t xml:space="preserve">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RISK-3d and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</si>
  <si>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</si>
  <si>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Protections are implemented that meet the desired outcomes in the cybersecurity architecture strategy. In the context of the ARCHITECTURE domain, the implementation of these protections are based upon standardized requirements that are documented in a cybersecurity architecture. Since this practice may be performed in an ad hoc manner, they may in general align with these requirements, but may not be implemented according to a documented process or procedure.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</si>
  <si>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and ASSET-1d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</si>
  <si>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</si>
  <si>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</si>
  <si>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</si>
  <si>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Network protections include capabilities to monitor, analyze, and control network traffic. Different security zones may require increased levels of network protections based on cybersecurity requirements. For example, if the organization has a network segment for devices that connect via a guest Wi-Fi access point, network traffic may not be heavily monitored but there would be increased control to ensure it does not cross over to the internal network. As another example, a management network may be heavily monitored, actions performed on the network may be subject to increased analysis, and access may be strictly controlled.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</si>
  <si>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</si>
  <si>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ARCHITECTURE-1f and ASSET-1f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</si>
  <si>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</si>
  <si>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</si>
  <si>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Network connections should be controlled by the organization at the device level. This may be achieved through a solution like network access control that does not allow devices that do not meet specific security requirements to connect to the network.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</si>
  <si>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</si>
  <si>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</si>
  <si>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Endpoint protections refer to cybersecurity controls applied directly to IT and OT assets. These controls should be focused on prevention of endpoint security risks such as exploits, attacks and inadvertent data leakage caused by human error. Endpoint protections may include configuration hardening, configuration policies and rules, endpoint detection and response software, anti-malware software, monitoring software agents, data loss prevention tools, host-based intrusion detection and firewalls, and other protections.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</si>
  <si>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</si>
  <si>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</si>
  <si>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ARCHITECTURE-3e, ARCHITECTURE-3f, ARCHITECTURE-3l.</t>
    </r>
  </si>
  <si>
    <r>
      <t xml:space="preserve">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ARCHITECTURE-3e, ARCHITECTURE-3f, ARCHITECTURE-3l.</t>
    </r>
  </si>
  <si>
    <r>
      <t xml:space="preserve">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ASSET-1f and ASSET-2f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</si>
  <si>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Assets designated as higher priority through the prioritization process in ASSET-1c likely pose a greater risk to the function or process sensitive data and should be subject to more rigorous cybersecurity controls. ARCHITECTURE-1c notes that a cybersecurity architecture would be in alignment with additional security objectives for higher priority assets. Examples of more rigorous cybersecurity controls include enhanced monitoring of access, additional authentication factors, or a change management process with additional testing and approvals.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</si>
  <si>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ARCHITECTURE-3e, ARCHITECTURE-3f, ARCHITECTURE-3l.</t>
    </r>
  </si>
  <si>
    <r>
      <t xml:space="preserve">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r>
  </si>
  <si>
    <r>
      <t xml:space="preserve">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r>
  </si>
  <si>
    <r>
      <t xml:space="preserve">This practice extends the architectural tactics for secure software development practices noted at MIL1. This practice requires that secure software development practices are used for all software that is developed in-house.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r>
  </si>
  <si>
    <r>
      <t xml:space="preserve">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r>
  </si>
  <si>
    <r>
      <t xml:space="preserve">New and revised applications may introduce changes to the interfaces, behavior, and interactions of cybersecurity architectural elements. Such changes are subject to review and approval by an architecture review board or similar authoritative organizational entity.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r>
  </si>
  <si>
    <r>
      <t xml:space="preserve">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r>
  </si>
  <si>
    <r>
      <t xml:space="preserve">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r>
  </si>
  <si>
    <r>
      <t xml:space="preserve">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</si>
  <si>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</si>
  <si>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Cryptographic protocols and data masking are examples of typical architectural tactics for protecting sensitive data in transit and promoting secure data sharing. Depending on the data category, additional protections such as the use of a virtual private network may be necessary.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</si>
  <si>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</si>
  <si>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</si>
  <si>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</si>
  <si>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</si>
  <si>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For example, the cybersecurity architecture enforces the use of cryptographic controls such as digital certificates and rejects software or firmware updates that have not been cryptographically signed.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r>
  </si>
  <si>
    <r>
      <t xml:space="preserve">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</si>
  <si>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</si>
  <si>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</si>
  <si>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</si>
  <si>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</si>
  <si>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</si>
  <si>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</si>
  <si>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</si>
  <si>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</si>
  <si>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PROGRAM-2a, PROGRAM-2c, PROGRAM-2d.</t>
    </r>
  </si>
  <si>
    <r>
      <t xml:space="preserve">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PROGRAM-1b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</si>
  <si>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PROGRAM-2a, PROGRAM-2c, PROGRAM-2d.</t>
    </r>
  </si>
  <si>
    <r>
      <t xml:space="preserve">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PROGRAM-2a, PROGRAM-2c, PROGRAM-2d.</t>
    </r>
  </si>
  <si>
    <r>
      <t xml:space="preserve">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t>
    </r>
    <r>
      <rPr>
        <b/>
        <sz val="10"/>
        <color theme="1"/>
        <rFont val="Calibri"/>
        <family val="2"/>
        <scheme val="minor"/>
      </rPr>
      <t xml:space="preserve">Related Practices
</t>
    </r>
    <r>
      <rPr>
        <sz val="10"/>
        <color theme="1"/>
        <rFont val="Calibri"/>
        <family val="2"/>
        <scheme val="minor"/>
      </rPr>
      <t>·</t>
    </r>
    <r>
      <rPr>
        <i/>
        <sz val="10"/>
        <color theme="1"/>
        <rFont val="Calibri"/>
        <family val="2"/>
        <scheme val="minor"/>
      </rPr>
      <t xml:space="preserve"> Input From</t>
    </r>
    <r>
      <rPr>
        <sz val="10"/>
        <color theme="1"/>
        <rFont val="Calibri"/>
        <family val="2"/>
        <scheme val="minor"/>
      </rPr>
      <t>: Implementing PROGRAM-2b provides input that may be useful for implementing this practice.</t>
    </r>
  </si>
  <si>
    <r>
      <t xml:space="preserve">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PROGRAM-2f, PROGRAM-2j.</t>
    </r>
  </si>
  <si>
    <r>
      <t xml:space="preserve">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PROGRAM-1b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</si>
  <si>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ACCESS-4a, ACCESS-4c, ARCHITECTURE-6a, ARCHITECTURE-6c, ASSET-5a, ASSET-5c, RESPONSE-5a, RESPONSE-5c, RISK-5a, RISK-5c, SITUATION-4a, SITUATION-4c, THIRD-PARTIES-3a, THIRD-PARTIES-3c, THREAT-3a, THREAT-3c, WORKFORCE-5a, WORKFORCE-5c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</si>
  <si>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The organization should have personnel who are responsible for ensuring that it is aware of all regulatory compliance obligations that it is subject to from governments and other sources. Cybersecurity program objectives should align with and support the meeting of any of those obligations that are relevant to cybersecurity, and the program should develop and implement the proper procedures and activities to ensure compliance in a timely and accurate manner.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</si>
  <si>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In addition to maintaining awareness of any industry cybersecurity standards that the organization is obligated to comply with (such as the North American Energy Reliability Corporation Critical Infrastructure Protection standard), the organization should assign responsibility to selected personnel to contribute to industry efforts to develop cybersecurity practices or guidelines. For example, the Payment Card Industry practices were developed by stakeholders in the credit card industry for voluntary implementation.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PROGRAM-2f, PROGRAM-2j.</t>
    </r>
  </si>
  <si>
    <t>REF</t>
  </si>
  <si>
    <t>English</t>
  </si>
  <si>
    <t>Suomi</t>
  </si>
  <si>
    <t>Svenska</t>
  </si>
  <si>
    <t>Identity and Access Management (ACCESS)</t>
  </si>
  <si>
    <t>Identiteetin- ja pääsynhallinta (ACCESS)</t>
  </si>
  <si>
    <t>Identitetshantering och åtkomstkontroll (ACCESS)</t>
  </si>
  <si>
    <t>ACCESS-0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</si>
  <si>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</si>
  <si>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</si>
  <si>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</si>
  <si>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ACCESS-1</t>
  </si>
  <si>
    <t>Establish and Maintain Identities</t>
  </si>
  <si>
    <t>Identiteettien luominen ja hallinta</t>
  </si>
  <si>
    <t>Skapande och hantering av identitet</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</si>
  <si>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</si>
  <si>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</si>
  <si>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</si>
  <si>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</si>
  <si>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</si>
  <si>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</si>
  <si>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Työntekijöille ja muille entiteeteille jaetaan pääsyvaltuustiedot (kuten salasanat, älykortit tai avaimet). Tasolla 1 tämän ei tarvitse olla systemaattista ja säännöllistä.</t>
  </si>
  <si>
    <t>Uppgifter för åtkomstbehörigheter (såsom lösenord, smartkort eller nycklar) delas ut till arbetstagare och andra entiteter. På nivå 1 behöver detta inte vara systematiskt och regelbundet.</t>
  </si>
  <si>
    <t>Identiteetit poistetaan käytöstä, kun niitä ei enää tarvita. Tasolla 1 tämän ei tarvitse olla systemaattista ja säännöllistä.</t>
  </si>
  <si>
    <t>Identiteter tas ur bruk när de inte längre behövs. På nivå 1 behöver detta inte vara systematiskt och regelbundet.</t>
  </si>
  <si>
    <t>Identity repositories are reviewed and updated to ensure accuracy, periodically and according to defined triggers, such as system changes and changes to organizational structure</t>
  </si>
  <si>
    <t>Identiteettien ajantasaisuudesta huolehditaan tarkastamalla ja päivittämällä ne aika ajoin ja määriteltyjen tilanteiden kuten järjestelmämuutosten yhteydessä tai organisaatiorakenteen muuttuessa.</t>
  </si>
  <si>
    <t>Man säkerställer identiteternas aktualitet genom att kontrollera och uppdatera dem då och då samt i specifika situationer som i samband med ändringar i systemet eller organisationsstrukturen.</t>
  </si>
  <si>
    <t>Identiteetit poistetaan käytöstä organisaation määrittelemien enimmäismääräaikojen puitteissa, kun niitä ei enää tarvita.</t>
  </si>
  <si>
    <t>Identiteterna tas ur bruk inom ramen för maximala tidsfrister som definieras av organisationen, när de inte längre behövs.</t>
  </si>
  <si>
    <t>Stronger or multifactor credentials are required for access that poses higher risk to the function (such as privileged accounts, service accounts, shared accounts, and remote access)</t>
  </si>
  <si>
    <t>Vahvempaa tai monivaiheista tunnistautumista vaaditaan käyttö- ja pääsyoikeuksille, joihin liittyy korkeampi riski (tällaisia voivat olla esimerkiksi hallinta- tai ylläpitotunnukset, jaetut tunnukset tai etäyhteyden käyttö).</t>
  </si>
  <si>
    <t>Starkare identifiering eller flerfaktorsautentisering krävs för användnings- och åtkomsträttigheter som är förknippade med högre risk (exempelvis hanterings- och administratörskoder, delade koder eller användning av distansförbindelser).</t>
  </si>
  <si>
    <t>ACCESS-2</t>
  </si>
  <si>
    <t>Control Logical Access</t>
  </si>
  <si>
    <t>Loogisten käyttöoikeuksien hallinta</t>
  </si>
  <si>
    <t>Hantering av logiska användningsrättigheter</t>
  </si>
  <si>
    <t>ACCESS-2-0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</si>
  <si>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</si>
  <si>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</si>
  <si>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</si>
  <si>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Loogisten käyttöoikeuksien hallinnan valvontakeinoja on käytössä. Tasolla 1 tämän ei tarvitse olla systemaattista ja säännöllistä.</t>
  </si>
  <si>
    <t>Metoder för tillsyn av hanteringen av logiska användningsrättigheter används. På nivå 1 behöver detta inte vara systematiskt och regelbundet.</t>
  </si>
  <si>
    <t>Logical access is revoked when no longer needed, at least in an ad hoc manner</t>
  </si>
  <si>
    <t>Käyttöoikeudet poistetaan, kun niitä ei enää tarvita. Tasolla 1 tämän ei tarvitse olla systemaattista ja säännöllistä.</t>
  </si>
  <si>
    <t>Användningsrättigheter tas bort när de inte längre behövs. På nivå 1 behöver detta inte vara systematiskt och regelbundet.</t>
  </si>
  <si>
    <t>Logical access requirements are determined (for example, rules for which types of entities are allowed to access an asset, limits of allowed access, constraints on remote access, authentication parameters)</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</si>
  <si>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</si>
  <si>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</si>
  <si>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Käyttöoikeuksien vaatimuksissa on huomioitu pienimmän valtuuden periaate (ref. "principle of least privilege").</t>
  </si>
  <si>
    <t>I kraven på användningsrättigheter har man beaktat principen om minsta befogenheter (ref. ”principle of least privilege”).</t>
  </si>
  <si>
    <t>Logical access requirements incorporate separation of duties</t>
  </si>
  <si>
    <t>Käyttöoikeuksien vaatimuksissa on huomioitu tehtävien eriyttäminen (ref. "separation of duties").</t>
  </si>
  <si>
    <t>I kraven på användningsrättigheter har man beaktat separation av uppgifter (ref. ”separation of duties”).</t>
  </si>
  <si>
    <t>Käyttöoikeuspyynnöt tarkastaa ja hyväksyy kyseisen laitteen, ohjelmiston tai tietovarannon omistaja.</t>
  </si>
  <si>
    <t>Begäranden om användningsrättigheter granskas och godkänns av ägaren till utrymmet, apparaten, programvaran eller informationsresursen i fråga.</t>
  </si>
  <si>
    <t>Logical access that poses higher risk to the function receives additional scrutiny and monitoring</t>
  </si>
  <si>
    <t>Käyttöoikeudet, joihin liittyy korkeampi riski, tarkastetaan perusteellisemmin ja niiden käyttöä valvotaan tarkemmin.</t>
  </si>
  <si>
    <t>Användningsrättigheter som är förknippade med högre risk granskas grundligare och användningen av dem övervakas striktare.</t>
  </si>
  <si>
    <t>Käyttöoikeudet tarkastetaan ja päivitetään aika ajoin ja määriteltyjen tilanteiden kuten organisaatiorakenteen muuttuessa tai tilapäisen käyttöoikeuksien korotuksen jälkeen.</t>
  </si>
  <si>
    <t>Användningsrättigheterna granskas och uppdateras då och då samt i specifika situationer såsom när organisationsstrukturen förändras eller efter en tillfällig förhöjning av användningsrättigheterna.</t>
  </si>
  <si>
    <t>Anomalous access attempts are monitored as indicators of cybersecurity events</t>
  </si>
  <si>
    <t>Kirjautumis- ja yhteydenmuodostusyrityksiä seurataan ja niissä havaitut poikkeavuudet toimivat kybertapahtumien indikaattoreina.</t>
  </si>
  <si>
    <t>Försök att logga in och upprätta kontakt följs upp, och avvikelser som upptäcks i dem fungerar som indikatorer för cybersäkerhetshändelser.</t>
  </si>
  <si>
    <t>ACCESS-3</t>
  </si>
  <si>
    <t>Control Physical Access</t>
  </si>
  <si>
    <t>Fyysinen pääsynhallinta</t>
  </si>
  <si>
    <t>Fysisk åtkomstkontroll</t>
  </si>
  <si>
    <t>ACCESS-3-0</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</si>
  <si>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</si>
  <si>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</si>
  <si>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Fyysisen pääsynhallinnan valvontakeinoja on käytössä (kuten aitoja, lukkoja tai kylttejä). Tasolla 1 tämän ei tarvitse olla systemaattista ja säännöllistä.</t>
  </si>
  <si>
    <t>Metoder för övervakning av den fysiska åtkomstkontrollen används (såsom stängsel, lås eller skyltar). På nivå 1 behöver detta inte vara systematiskt och regelbundet.</t>
  </si>
  <si>
    <t>Physical access is revoked when no longer needed, at least in an ad hoc manner</t>
  </si>
  <si>
    <t>Pääsyoikeudet poistetaan, kun niitä ei enää tarvita. Tasolla 1 tämän ei tarvitse olla systemaattista ja säännöllistä.</t>
  </si>
  <si>
    <t>Åtkomsträttigheter tas bort när de inte längre behövs. På nivå 1 behöver detta inte vara systematiskt och regelbundet.</t>
  </si>
  <si>
    <t>Pääsyoikeuksien käytöstä pidetään lokia. Tasolla 1 tämän ei tarvitse olla systemaattista ja säännöllistä.</t>
  </si>
  <si>
    <t>Man för loggar över användningen av åtkomsträttigheter. På nivå 1 behöver detta inte vara systematiskt och regelbundet.</t>
  </si>
  <si>
    <t>Physical access requirements are determined (for example, rules for who is allowed to access an asset, how access is granted, limits of allowed access)</t>
  </si>
  <si>
    <t>Pääsyoikeuksille on asetettu tarkempia vaatimuksia (esimerkiksi sääntöjä siitä, kenelle pääsy voidaan myöntää, millä tavoin pääsyoikeudet myönnetään tai missä rajoissa pääsy sallitaan).</t>
  </si>
  <si>
    <t>Närmare krav har ställts upp för åtkomsträttigheterna (exempelvis regler för vem som kan beviljas åtkomst, hur åtkomsträttigheter beviljas eller inom vilka gränser åtkomst tillåts).</t>
  </si>
  <si>
    <t>Pääsyoikeuksien vaatimuksissa on huomioitu pienimmän valtuuden periaate (ref. "principle of least privilege").</t>
  </si>
  <si>
    <t>I kraven på åtkomsträttigheter har man beaktat principen om minsta befogenheter (ref. ”principle of least privilege”).</t>
  </si>
  <si>
    <t>Pääsyoikeuspyynnöt tarkastaa ja hyväksyy kyseisen tilan, laitteen, ohjelmiston tai tietovarannon omistaja.</t>
  </si>
  <si>
    <t>Begäranden om åtkomsträttigheter granskas och godkänns av ägaren till utrymmet, apparaten, programvaran eller informationsresursen i fråga.</t>
  </si>
  <si>
    <t>Physical access that poses higher risk to the function receives additional scrutiny and monitoring</t>
  </si>
  <si>
    <t>Pääsyoikeudet, joihin liittyy korkeampi riski, tarkastetaan perusteellisemmin ja niiden käyttöä valvotaan tarkemmin.</t>
  </si>
  <si>
    <t>Åtkomsträttigheter som är förknippade med högre risk granskas grundligare och användningen av dem övervakas striktare.</t>
  </si>
  <si>
    <t>Pääsyoikeudet tarkastetaan ja päivitetään aika ajoin.</t>
  </si>
  <si>
    <t>Åtkomsträttigheterna granskas och uppdateras då och då.</t>
  </si>
  <si>
    <t>Pääsyoikeuksien käyttöä seurataan ja niistä pyritään tunnistamaan mahdollisia kybertapahtumia.</t>
  </si>
  <si>
    <t>Användningen av åtkomsträttigheter följs upp och man strävar efter att identifiera eventuella cybersäkerhetshändelser utifrån den.</t>
  </si>
  <si>
    <t>ACCESS-4</t>
  </si>
  <si>
    <t>Management Activities</t>
  </si>
  <si>
    <t>Yleisiä hallintatoimia</t>
  </si>
  <si>
    <t>Hanteringsåtgärder</t>
  </si>
  <si>
    <t>ACCESS-4-0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</si>
  <si>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</si>
  <si>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</si>
  <si>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</si>
  <si>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ACCESS-osion toimintaa varten on määritetty dokumentoidut toimintatavat, joita noudatetaan ja päivitetään säännöllisesti.</t>
  </si>
  <si>
    <t>För verksamheten inom ämnesområdet ACCESS har man fastställt dokumenterade rutiner, som följs och uppdateras regelbundet.</t>
  </si>
  <si>
    <t>ACCESS-osion toimintaa varten on tarjolla riittävät resurssit (henkilöstö, rahoitus ja työkalut).</t>
  </si>
  <si>
    <t>Det finns tillräckligt med resurser för verksamheten inom ämnesområdet ACCESS (personal, finansiering och verktyg).</t>
  </si>
  <si>
    <t>ACCESS-osion toimintaa ohjataan vaatimuksilla, jotka on asetettu organisaation johtotason politiikassa (tai vastaavassa ohjeistuksessa).</t>
  </si>
  <si>
    <t>Verksamheten inom ämnesområdet ACCESS styrs genom krav som ställts upp i policyn på organisationens ledningsnivå (eller i motsvarande anvisningar).</t>
  </si>
  <si>
    <t>ACCESS-osion toimintaa suorittavilla työntekijöillä on riittävät tiedot ja taidot tehtäviensä suorittamiseen.</t>
  </si>
  <si>
    <t>De arbetstagare som utför verksamheten inom ämnesområdet ACCESS har tillräckliga kunskaper och färdigheter för sina uppgifter.</t>
  </si>
  <si>
    <t>ACCESS-osion toiminnan suorittamiseen tarvittavat vastuut, tilivelvollisuudet ja valtuutukset on jalkautettu soveltuville työntekijöille.</t>
  </si>
  <si>
    <t>De ansvar, kontoskyldigheter och behörigheter som krävs för verksamheten inom ämnesområdet ACCESS har delats ut till lämpliga arbetstagare.</t>
  </si>
  <si>
    <t>ACCESS-osion toiminnan vaikuttavuutta arvioidaan ja seurataan.</t>
  </si>
  <si>
    <t>Effektiviteten hos verksamheten inom ämnesområdet ACCESS utvärderas och följs upp.</t>
  </si>
  <si>
    <t>Cybersecurity Architecture (ARCHITECTURE)</t>
  </si>
  <si>
    <t>Kyberturvallisuusarkkitehtuuri (ARCHITECTURE)</t>
  </si>
  <si>
    <t>Cybersäkerhetsarkitektur (ARCHITECTURE)</t>
  </si>
  <si>
    <t>ARCHITECTURE-0</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</si>
  <si>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</si>
  <si>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</si>
  <si>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</si>
  <si>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ARCHITECTURE-1</t>
  </si>
  <si>
    <t>Establish and Maintain Cybersecurity Architecture Strategy and Program</t>
  </si>
  <si>
    <t>Kyberarkkitehtuurin kehittäminen</t>
  </si>
  <si>
    <t>Utveckling av cyberarkitekturen</t>
  </si>
  <si>
    <t>ARCHITECTURE-1-0</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</si>
  <si>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</si>
  <si>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</si>
  <si>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</si>
  <si>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</si>
  <si>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</si>
  <si>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A strategy for cybersecurity architecture is established and maintained to support the organization’s cybersecurity program strategy (PROGRAM-1b) and enterprise architecture</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</si>
  <si>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</si>
  <si>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</si>
  <si>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Kyberarkkitehtuuri on määritetty, dokumentoitu ja sitä ylläpidetään. Arkkitehtuuri kattaa organisaation IT/OT järjestelmät ja verkot ja se on linjassa järjestelmien, laitteiden, ohjelmistojen ja tietovarantojen kategorisoinnin ja priorisoinnin kanssa.</t>
  </si>
  <si>
    <t>Cyberarkitekturen har definierats och dokumenteras, och den upprätthålls. Arkitekturen omfattar organisationens IT/OT-system och nätverk samt är i linje med kategoriseringen och prioriteringen av system, apparater, programvara och informationsresurser.</t>
  </si>
  <si>
    <t>Governance for cybersecurity architecture (such as an architecture review board) is established and maintained that includes provisions for periodic architectural reviews and an exceptions process</t>
  </si>
  <si>
    <t>Kyberarkkitehtuurille on määritetty hallintamalli (ref. "governance"), jota ylläpidetään (esim. arkkitehtuurin arviointitoimikunta). Hallintamalli kattaa vaatimukset säännöllisistä arkkitehtuurikatselmoinneista sekä päätöksenteon poikkeusprosessille.</t>
  </si>
  <si>
    <t>För cyberarkitekturen har fastställts en administrationsmodell (ref. ”governance”) som upprätthålls (t.ex. kommitté för utvärdering av arkitekturen). Administrationsmodellen kan täcka kraven på arkitekturgranskningar samt beslutsfattandet för avvikelseprocesser.</t>
  </si>
  <si>
    <t>Kyberarkkitehtuuri määrittää kyberturvallisuusvaatimukset toiminnon kannalta tärkeille laitteille, ohjelmistoille ja tietovarannoille.</t>
  </si>
  <si>
    <t>Cyberarkitekturen definierar cybersäkerhetskraven för de apparater, programvaror och informationsresurser som är viktiga för verksamheten.</t>
  </si>
  <si>
    <t>Kyberturvallisuuden suojausmekanismit on valittu ja toteutettu siten, että kyberturvallisuusvaatimukset toteutuvat.</t>
  </si>
  <si>
    <t>Skyddsmekanismerna för cybersäkerheten har valts ut och förverkligats så att cybersäkerhetskraven uppfylls.</t>
  </si>
  <si>
    <t>Kyberarkkitehtuurin kehittämissuunnitelma tai strategia ja kyberarkkitehtuurin hallinta ovat linjassa organisaation yritysarkkitehtuuristrategian (myös "kokonaisarkkitehtuuri") ja yritysarkkitehtuurin hallinnan kanssa.</t>
  </si>
  <si>
    <t>Utvecklingsplanen eller strategin för cyberarkitekturen samt hanteringen av cyberarkitekturen är i linje med organisationens företagsarkitekturstrategi (även ”helhetsarkitektur”) och med hanteringen av företagsarkitekturen.</t>
  </si>
  <si>
    <t>Organisaation järjestelmien ja verkkojen vaatimustenmukaisuutta kyberarkkitehtuuriin nähden arvioidaan aika ajoin ja määriteltyjen tilanteiden kuten järjestelmämuutosten tai ulkoisten tapahtumien yhteydessä.</t>
  </si>
  <si>
    <t>Organisationens systems och nätverks kravenlighet i förhållande till cyberarkitekturen bedöms då och då samt i specifika situationer såsom i samband med systemförändringar eller externa händelser.</t>
  </si>
  <si>
    <t>The cybersecurity architecture is guided by the organization’s risk analysis information (RISK3d) and threat profile (THREAT-2d)</t>
  </si>
  <si>
    <t>Kyberarkkitehtuuria ohjaavat organisaation riskiarvioinneista saama tieto [kts. RISK-3d] sekä organisaation uhkaprofiili [kts. THREAT-2d].</t>
  </si>
  <si>
    <t>Cyberarkitekturen styrs av information från organisationens riskbedömningar [se RISK-3d] och av organisationens riskprofil [se THREAT-2d].</t>
  </si>
  <si>
    <t>The cybersecurity architecture addresses predefined states of operation (SITUATION-3h)</t>
  </si>
  <si>
    <t>Kyberarkkitehtuuri käsittelee ennalta määriteltyjä toimintatiloja [kts. SITUATION-3h].</t>
  </si>
  <si>
    <t>Cyberarkitekturen gäller driftlägen som definierats på förhand [se SITUATION-3h].</t>
  </si>
  <si>
    <t>ARCHITECTURE-2</t>
  </si>
  <si>
    <t>Implement Network Protections as an Element of the Cybersecurity Architecture</t>
  </si>
  <si>
    <t>Tietoverkkojen suojaus osana kyberarkkitehtuuria</t>
  </si>
  <si>
    <t>Skydd av datanäten som en del av cybersäkerhetsarkitekturen</t>
  </si>
  <si>
    <t>ARCHITECTURE-2-0</t>
  </si>
  <si>
    <t>The purpose of network segmentation is to reduce the attack surface. Segmentation can be implemented on physical and/or logical layers. In an optimal situation, there is a well-defined reason for placing each device into the given segment.</t>
  </si>
  <si>
    <t>Verkkojen segmentointi voidaan toteuttaa fyysisellä ja/tai loogisella tasolla ja sen tarkoitus on pienentää hyökkäyspinta-alaa. Optimitilanteessa jokaiselle laitteelle on perusteltu syy sen sijoittamiseen tiettyyn verkkosegmenttiin.</t>
  </si>
  <si>
    <t>Nätsegmentering genomförs på fysisk eller logisk nivå och syftet är att minska angreppsytan. I en optimal situation har varje enhet i ett visst nätsegment ett giltigt existensberättigande i det aktuella segmentet.</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</si>
  <si>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</si>
  <si>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</si>
  <si>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Assets that are important to the delivery of the function are logically or physically segmented into distinct security zones based on asset cybersecurity requirements (ASSET-1a, ASSET-2a)</t>
  </si>
  <si>
    <t>Toiminnon kannalta tärkeät laitteet, ohjelmistot ja tietovarannot on segmentoitu loogisesti tai fyysisesti eri turvallisuusvyöhykkeisiin perustuen niille asetettuihin kyberturvallisuusvaatimuksiin [kts. ASSET-1a, ASSET-2a].</t>
  </si>
  <si>
    <t>Apparater, programvaror och informationsresurser som är viktiga för funktionen har segmenterats logiskt eller fysiskt i olika säkerhetszoner utifrån de cybersäkerhetskrav som ställts upp för dem [se ASSET-1a, ASSET-2a].</t>
  </si>
  <si>
    <t>Verkkojen suojauksessa huomioidaan pienimmän valtuuden ja pienimmän toiminnallisuuden periaatteet.</t>
  </si>
  <si>
    <t>I skyddet av nätverk beaktar man principerna om minsta behörigheter och minsta funktionalitet.</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</si>
  <si>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</si>
  <si>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</si>
  <si>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Network protections include monitoring, analysis, and control of network traffic for selected security zones (for example, firewalls, whitelisting, intrusion detection and prevention systems [IDPS])</t>
  </si>
  <si>
    <t>Verkkojen suojaamiseen kuuluu valittujen turvallisuusvyöhykkeiden verkkoliikenteen valvonta, analysointi ja hallinta (esimerkiksi palomuurit, whitelisting, murtojen havaitsemis- ja estämisjärjestelmät (IDPS)).</t>
  </si>
  <si>
    <t>Till skyddet av nätverk hör övervakning, analys och hantering av nätverkstrafiken i utvalda säkerhetszoner (exempelvis brandväggar, whitelisting, system för upptäckande och förhindrande av intrång (IDPS)).</t>
  </si>
  <si>
    <t>Verkkoliikennettä ja sähköpostia valvotaan, analysoidaan ja hallitaan (esimerkiksi estämällä haitallisia linkkejä tai epäilyttäviä latauksia, sähköpostin autentikointi tai IP-osoitteiden estäminen).</t>
  </si>
  <si>
    <t>Nätverkstrafiken och e-posten övervakas, analyseras och hanteras (exempelvis genom att förhindra skadliga länkar eller misstänkta nedladdningar, genom autentisering av e-post eller genom att förhindra IP-adresser).</t>
  </si>
  <si>
    <t>Kaikki laitteet, ohjelmistot ja tietovarannot on segmentoitu turvallisuusvyöhykkeisiin perustuen niille asetettuihin kybervaatimuksiin.</t>
  </si>
  <si>
    <t>Alla apparater, programvaror och informationsresurser har segmenterats i säkerhetszoner utifrån de cybersäkerhetskrav som ställts upp för dem.</t>
  </si>
  <si>
    <t>Isolated networks are implemented, where warranted, that logically or physically segment assets into security zones with independent authentication</t>
  </si>
  <si>
    <t>Verkkojen eristys on toteutettu soveltuvin osin siten että laitteet, ohjelmistot ja tietovarannot on segmentoitu loogisesti tai fyysisesti omiin turva-alueisiinsa, joilla on jokaisella oma todentamisensa.</t>
  </si>
  <si>
    <t>Isolering av nätverk har genomförts till tillämpliga delar så att apparater, programvaror och informationsresurser har segmenterats logiskt eller fysiskt i separata säkerhetsområden, som alla har egen autentisering.</t>
  </si>
  <si>
    <t>OT systems are operationally independent from IT systems so that OT operations are unimpeded by an outage of IT systems</t>
  </si>
  <si>
    <t>Mahdolliset OT-verkot ovat toiminnallisesti erillään IT-verkoista siten, että OT-toiminnot eivät häiriinny IT-järjestelmien vikaantuessa. [Tulkintaohje: mikäli OT-verkkoja tai vastaavia ei ole, aseteta käytäntö "täysin toteutetuksi"]</t>
  </si>
  <si>
    <t>Eventuella OT-nätverk är funktionellt separerade från IT-nätverken så att OT-funktionerna inte störs om det uppstår fel på IT-systemen. [Tolkningsanvisning: om det inte finns OT-system eller motsvarande, ange praxisen som ”helt genomförd”]</t>
  </si>
  <si>
    <t>Network connections are protected commensurate with risk to the organization (for example, secure connections for remote administration)</t>
  </si>
  <si>
    <t>Verkkoyhteyksiä suojataan suhteessa niiden organisaatiolle aiheuttamaan riskiin (esimerkiksi suojattujen yhteyksien käyttö etäyhteyden yli tehtävissä hallinta- tai ylläpitotoimissa).</t>
  </si>
  <si>
    <t>Nätförbindelserna skyddas i förhållande till den risk som de orsakar för organisationen (exempelvis användning av skyddade förbindelser i administrations- och underhållsfunktioner som sker över distansförbindelser).</t>
  </si>
  <si>
    <t>Device connections to the network are controlled to ensure that only authorized devices can connect (for example, network access control [NAC])</t>
  </si>
  <si>
    <t>Laitteiden yhteyksiä verkkoon hallitaan siten, että vain luvalliset laitteet voivat muodostaa yhteyden (esimerkiksi laitetason pääsynhallinta (NAC)).</t>
  </si>
  <si>
    <t>Apparaternas uppkopplingar till nätet hanteras så att endast lovliga apparater kan kopplas upp (exempelvis åtkomstkontroll på apparatnivå (NAC).</t>
  </si>
  <si>
    <t>Kyberarkkitehtuuri mahdollistaa saastuneiden laitteiden, ohjelmistojen ja tietovarantojen erottamisen muista.</t>
  </si>
  <si>
    <t>Cyberarkitekturen ger möjlighet att skilja förorenade apparater, programvaror och informationsresurser från andra.</t>
  </si>
  <si>
    <t>ARCHITECTURE-3</t>
  </si>
  <si>
    <t>Implement IT and OT Asset Security as an Element of the Cybersecurity Architecture</t>
  </si>
  <si>
    <t>Laitteiden ja ohjelmistojen turvallisuus osana kyberarkkitehtuuria</t>
  </si>
  <si>
    <t>Apparaternas och programvarans säkerhet som en del av cybersäkerhetsarkitekturen</t>
  </si>
  <si>
    <t>ARCHITECTURE-3-0</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</si>
  <si>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</si>
  <si>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</si>
  <si>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</si>
  <si>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Cybersecurity controls are implemented for assets important to the delivery of the function, at least in an ad hoc manner</t>
  </si>
  <si>
    <t>Kyberturvallisuuden suojausmekanismeja on käytössä toiminnon kannalta tärkeille laitteille, ohjelmistoille ja tietovarannoille. Tasolla 1 tämän ei tarvitse olla systemaattista ja säännöllistä.</t>
  </si>
  <si>
    <t>Mekanismer för skydd av cybersäkerheten används för apparater, programvaror och informationsresurser som är viktiga för funktionen. På nivå 1 behöver detta inte vara systematiskt och regelbundet.</t>
  </si>
  <si>
    <t>More rigorous cybersecurity controls are implemented for higher priority assets (ASSET-1d)</t>
  </si>
  <si>
    <t>Tiukempia suojausmekanismeja käytetään korkean prioriteetin laitteille, ohjelmistoille ja tietovarannoille.</t>
  </si>
  <si>
    <t>Striktare skyddsmekanismer används för apparater, programvaror och informationsresurser med högre prioritet.</t>
  </si>
  <si>
    <t>Pienimmän käyttöoikeuden periaate on pantu täytäntöön (esimerkiksi rajoittamalla hallinta- tai ylläpitotunnusten oikeuksia).</t>
  </si>
  <si>
    <t>Principen om minsta användningsrättigheter har tillämpats (exempelvis genom att begränsa rättigheterna till hanterings- och administratörskoder).</t>
  </si>
  <si>
    <t>Pienimmän toiminnallisuuden periaate on pantu täytäntöön (esim. rajoittamalla käytettäviä palveluita, ohjelmia, portteja tai liitettäviä laitteita).</t>
  </si>
  <si>
    <t>Principen om minsta funktionalitet har tillämpats (exempelvis genom att begränsa de tjänster, program och portar som kan användas eller antalet apparater som kan anslutas).</t>
  </si>
  <si>
    <t>Secure configurations are implemented as part of the asset deployment process where feasible</t>
  </si>
  <si>
    <t>Turvallisia konfiguraatioita käytetään soveltuvin osin osana laitteiden, ohjelmistojen ja tietovarantojen käyttöönottoprosessia.</t>
  </si>
  <si>
    <t>Säkra konfigurationer används till tillämpliga delar som en del av ibruktagandeprocessen för apparater, programvaror och informationsresurser.</t>
  </si>
  <si>
    <t>Tietoturvaohjelmistot vaaditaan soveltuvin osin osana laitteiden konfiguraatiota (esimerkiksi päätelaitteen turva- ja havainnointiratkaisut tai päätelaitekohtaiset palomuuriratkaisut).</t>
  </si>
  <si>
    <t>Datasäkerhetsprogramvara krävs till tillämpliga delar som en del av apparaternas konfiguration (exempelvis säkerhets- och observationslösningar för terminaler eller terminalspecifika brandväggslösningar).</t>
  </si>
  <si>
    <t>Siirrettäviä ja irrotettavia muistilaitteita valvotaan (esimerkiksi rajoittamalla USB-laitteiden tai ulkoisten levyjen käyttöä).</t>
  </si>
  <si>
    <t>Flyttbara och löstagbara minnesanordningar övervakas (exempelvis genom att begränsa användningen av USB-minnen eller externa hårddiskar).</t>
  </si>
  <si>
    <t>Cybersecurity controls, including physical access controls, are implemented for all assets used for the delivery of the function (ASSET-1f) either at the asset level or as compensating controls where asset-level controls are not feasible</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</si>
  <si>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</si>
  <si>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</si>
  <si>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Laiteohjelmistojen (firmware) konfiguraatioita ja muutoksia hallitaan koko laitteen eliniän ajan.</t>
  </si>
  <si>
    <t>Konfigurationer och förändringar i apparaternas programvara (firmware) hanteras under apparatens hela livstid.</t>
  </si>
  <si>
    <t>Controls are implemented to prevent the execution of unauthorized code</t>
  </si>
  <si>
    <t>Suojausmekanismeja on käytössä estämään luvattoman koodin suorittaminen.</t>
  </si>
  <si>
    <t>Skyddsmekanismer används för att förhindra användning av olovlig kod.</t>
  </si>
  <si>
    <t>ARCHITECTURE-4</t>
  </si>
  <si>
    <t>Implement Software Security as an Element of the Cybersecurity Architecture</t>
  </si>
  <si>
    <t>Sovellusturvallisuus osana kyberarkkitehtuuria</t>
  </si>
  <si>
    <t>Använd applikationssäkerhet som en del i cybersäkerhetsarkitekturen</t>
  </si>
  <si>
    <t>ARCHITECTURE-4-0</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</si>
  <si>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</si>
  <si>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</si>
  <si>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</si>
  <si>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Software developed in-house for deployment on higher priority assets (ASSET-1d) is developed using secure software development practices</t>
  </si>
  <si>
    <t>Sisäisesti kehitettävät ohjelmistot ja sovellukset, jotka on tarkoitettu otettavaksi käyttöön korkean prioriteetin laitteissa tai ohjelmistoissa [kts. ASSET-1d], kehitetään käyttäen turvallisen sovelluskehityksen periaatteita.</t>
  </si>
  <si>
    <t>Programvara och applikationer som utvecklas internt och som är avsedda att tas i bruk i utrustning eller programvara med hög prioritet [se ASSET-1d] utvecklas enligt principerna för säker applikationsutveckling.</t>
  </si>
  <si>
    <t>The selection of procured software for deployment on higher priority assets (ASSET-1d) includes consideration of the vendor’s secure software development practices</t>
  </si>
  <si>
    <t>Korkean prioriteetin laitteisiin tai ohjelmistoihin [kts. ASSET-1d] tehtävien ohjelmisto- ja sovellushankintojen valinnassa huomioidaan noudattaako toimittaja turvallisen sovelluskehityksen periaatteita.</t>
  </si>
  <si>
    <t>I valet av programvara och applikationer som anskaffas till utrustning eller programvara med hög prioritet [se ASSET-1d] beaktas om leverantören följer principerna för säker applikationsutveckling.</t>
  </si>
  <si>
    <t>Secure software configurations are required as part of the software deployment process</t>
  </si>
  <si>
    <t>Ohjelmistojen ja sovellusten käyttöönottoprosessissa edellytetään turvallisia ohjelmistokonfiguraatioita.</t>
  </si>
  <si>
    <t>I processen för ibruktagande av programvara och applikationer förutsätts säkra programvarukonfigurationer.</t>
  </si>
  <si>
    <t>Kaikki sisäisesti kehitettävät ohjelmistot ja sovellukset kehitetään käyttäen turvallisen sovelluskehityksen periaatteita.</t>
  </si>
  <si>
    <t>Alla programvaror och applikationer som utvecklas internt utvecklas enligt principerna för säker applikationsutveckling.</t>
  </si>
  <si>
    <t>Kaikkien ohjelmisto- ja sovellushankintojen valinnassa huomioidaan noudattaako toimittaja turvallisen sovelluskehityksen periaatteita.</t>
  </si>
  <si>
    <t>I val av programvara och applikationer som ska anskaffas beaktar man alltid om leverantören följer principerna för säker applikationsutveckling.</t>
  </si>
  <si>
    <t>Arkkitehtuurikatselmointiprosessissa arvioidaan uusien ja päivitettyjen ohjelmistojen ja sovellusten turvallisuutta ennen niiden vientiä tuotantoon.</t>
  </si>
  <si>
    <t>I arkitekturgranskningsprocessen bedömer man nya och uppdaterade programvarors och applikationers säkerhet innan de tas in i produktionen.</t>
  </si>
  <si>
    <t>Ohjelmistojen ja laiteohjelmistojen (firmware) aitous varmistetaan ennen käyttöönottoa.</t>
  </si>
  <si>
    <t>Äktheten hos programvaror och apparatprogramvaror (firmware) säkerställs innan de tas i bruk.</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</si>
  <si>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</si>
  <si>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</si>
  <si>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ARCHITECTURE-5</t>
  </si>
  <si>
    <t>Implement Data Security as an Element of the Cybersecurity Architecture</t>
  </si>
  <si>
    <t>Tietojen suojaus osana kyberarkkitehtuuria</t>
  </si>
  <si>
    <t>Dataskydd som en del av cybersäkerhetsarkitekturen</t>
  </si>
  <si>
    <t>ARCHITECTURE-5-0</t>
  </si>
  <si>
    <t>Cybersecurity architecture protects the information assets. To protect the information, it must first be identified and classified. The protection controls and methods, such as encryption and key management, must be implemented and used systematically.</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</si>
  <si>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</si>
  <si>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</si>
  <si>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Tallennettua arkaluontoista tietoa ("data at rest") suojataan. Tasolla 1 tämän ei tarvitse olla systemaattista ja säännöllistä.</t>
  </si>
  <si>
    <t>Sparade känsliga uppgifter (”data at rest”) skyddas. På nivå 1 behöver detta inte vara systematiskt och regelbundet.</t>
  </si>
  <si>
    <t>All data at rest is protected for selected data categories (ASSET-2d)</t>
  </si>
  <si>
    <t>Kaikkea tallennettua tietoa ("data at rest") suojataan valittujen tietotyyppien osalta [kts. ASSET-2d].</t>
  </si>
  <si>
    <t>All sparad information (”data at rest”) skyddas när det gäller utvalda typer av information [se ASSET-2d].</t>
  </si>
  <si>
    <t>All data in transit is protected for selected data categories (ASSET-2d)</t>
  </si>
  <si>
    <t>Kaikkea siirrossa olevaa tietoa ("data in transit") suojataan valittujen tietotyyppien osalta [kts. ASSET-2d].</t>
  </si>
  <si>
    <t>All information som är under överföring (”data in transit”) skyddas när det gäller utvalda typer av information [se ASSET-2d].</t>
  </si>
  <si>
    <t>Cryptographic controls are implemented for data at rest and data in transit for selected data categories (ASSET-2d)</t>
  </si>
  <si>
    <t>Salausmenetelmät ovat käytössä tallennetulle ja siirrossa olevalle tiedolle valittujen tietotyyppien osalta [kts. ASSET-2d].</t>
  </si>
  <si>
    <t>Krypteringsmetoder används för information av utvalda typer som har sparats eller är under överföring [se ASSET-2d].</t>
  </si>
  <si>
    <t>Avaintenhallintainfrastruktuuri (eli avainten luonti, säilytys, tuhoaminen, päivittäminen ja kumoaminen) on käytössä salausmenetelmien tukemiseksi.</t>
  </si>
  <si>
    <t>En infrastruktur för hantering av nycklar (exempelvis skapande, förvaring, förstöring, uppdatering och upphävning av nycklar) används som stöd för krypteringsmetoderna.</t>
  </si>
  <si>
    <t>Käytössä on suojausmekanismeja rajoittamaan tiedon varastamisen mahdollisuutta (esimerkiksi tiedon hävittämistä estävät työkalut).</t>
  </si>
  <si>
    <t>Man använder skyddsmekanismer för att begränsa risken för att information stjäls (exempelvis verktyg som förhindrar radering av information).</t>
  </si>
  <si>
    <t>Kyberarkkitehtuuriin kuuluu suojausmekanismeja (esimerkiksi laitteiden kovalevyjen salaus) tiedolle, joka on tallennettu laitteille, jotka saatetaan hukata tai varastaa.</t>
  </si>
  <si>
    <t>Till cyberarkitekturen hör skyddsmekanismer (exempelvis kryptering av apparaters hårddiskar) för information som sparats på apparater som kan tappas bort eller bli stulna.</t>
  </si>
  <si>
    <t>Kyberarkkitehtuuri kattaa suojausmenetelmät sovellusten, laiteohjelmistojen (firmware) ja tiedon luvattomien muutosten varalle.</t>
  </si>
  <si>
    <t>Cyberarkitekturen omfattar skyddsmetoder för applikationer, apparaters programvara (firmware) och olovliga ändringar av information.</t>
  </si>
  <si>
    <t>ARCHITECTURE-6</t>
  </si>
  <si>
    <t>ARCHITECTURE-6-0</t>
  </si>
  <si>
    <t>ARCHITECTURE-osion toimintaa varten on määritetty dokumentoidut toimintatavat, joita noudatetaan ja päivitetään säännöllisesti.</t>
  </si>
  <si>
    <t>För verksamheten inom ämnesområdet ARCHITECTURE har man fastställt dokumenterade rutiner, som följs och uppdateras regelbundet.</t>
  </si>
  <si>
    <t>ARCHITECTURE-osion toimintaa varten on tarjolla riittävät resurssit (henkilöstö, rahoitus ja työkalut).</t>
  </si>
  <si>
    <t>Det finns tillräckligt med resurser för verksamheten inom ämnesområdet ARCHITECTURE (personal, finansiering och verktyg).</t>
  </si>
  <si>
    <t>ARCHITECTURE-osion toimintaa ohjataan vaatimuksilla, jotka on asetettu organisaation johtotason politiikassa (tai vastaavassa ohjeistuksessa).</t>
  </si>
  <si>
    <t>Verksamheten inom ämnesområdet ARCHITECTURE styrs genom krav som ställts upp i policyn på organisationens ledningsnivå (eller i motsvarande anvisningar).</t>
  </si>
  <si>
    <t>ARCHITECTURE-osion toimintaa suorittavilla työntekijöillä on riittävät tiedot ja taidot tehtäviensä suorittamiseen.</t>
  </si>
  <si>
    <t>De arbetstagare som utför verksamheten inom ämnesområdet ARCHITECTURE har tillräckliga kunskaper och färdigheter för sina uppgifter.</t>
  </si>
  <si>
    <t>ARCHITECTURE-osion toiminnan suorittamiseen tarvittavat vastuut, tilivelvollisuudet ja valtuutukset on jalkautettu soveltuville työntekijöille.</t>
  </si>
  <si>
    <t>De ansvar, kontoskyldigheter och behörigheter som krävs för verksamheten inom ämnesområdet ARCHITECTURE har delats ut till lämpliga arbetstagare.</t>
  </si>
  <si>
    <t>ARCHITECTURE-osion toiminnan vaikuttavuutta arvioidaan ja seurataan.</t>
  </si>
  <si>
    <t>Effektiviteten hos verksamheten inom ämnesområdet ARCHITECTURE utvärderas och följs upp.</t>
  </si>
  <si>
    <t>Asset, Change, and Configuration Management (ASSET)</t>
  </si>
  <si>
    <t>Omaisuuden, muutosten ja konfiguraation hallinta (ASSET)</t>
  </si>
  <si>
    <t>Hantering av egendom, förändringar och konfiguration (ASSET)</t>
  </si>
  <si>
    <t>ASSET-0</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</si>
  <si>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</si>
  <si>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</si>
  <si>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</si>
  <si>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ASSET-1</t>
  </si>
  <si>
    <t>Manage IT and OT Asset Inventory</t>
  </si>
  <si>
    <t>Laitteiden ja ohjelmistojen hallinta</t>
  </si>
  <si>
    <t>Hantering av apparater och programvara</t>
  </si>
  <si>
    <t>ASSET-1-0</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</si>
  <si>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</si>
  <si>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</si>
  <si>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</si>
  <si>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There is an inventory of IT and OT assets that are important to the delivery of the function; management of the inventory may be ad hoc</t>
  </si>
  <si>
    <t>Toiminnon kannalta tärkeistä laitteista ja ohjelmistoista on olemassa rekisteri. (Huomioi myös mahdollisten OT-ympäristöjen laitteet ja ohjelmistot). Tasolla 1 rekisterin ylläpidon ei tarvitse olla systemaattista ja säännöllistä.</t>
  </si>
  <si>
    <t>Det finns ett register över apparater och programvaror som är viktiga för funktionen. (Beakta också apparater och programvaror i eventuella OT-miljöer.) På nivå 1 behöver upprätthållandet av registret inte vara systematiskt och regelbundet.</t>
  </si>
  <si>
    <t>Rekisteriin on kirjattu sellaiset toimintoon kuuluvat laitteet ja ohjelmistot, joita voitaisiin käyttää hyökkääjän tavoitteen saavuttamiseen.</t>
  </si>
  <si>
    <t>I registret finns sådana apparater och programvaror som hör till funktionen, som skulle kunna användas för att uppnå en angripares mål.</t>
  </si>
  <si>
    <t>The IT and OT inventory includes attributes that support cybersecurity activities (for example, location, asset priority, operating system and firmware versions)</t>
  </si>
  <si>
    <t>Rekisteriin on kirjattu laitteista ja ohjelmistoista sellaisia ominaisuuksia, jotka tukevat organisaation kybertoimintaa (esimerkiksi laitteen tai ohjelmiston sijainti, prioriteetti, käyttöjärjestelmä tai firmware-versio).</t>
  </si>
  <si>
    <t>I registret anges sådana egenskaper hos apparaterna och programvaran som stöder organisationens cyberverksamhet (exempelvis apparatens eller programvarans plats, prioritet, operativsystem eller firmware-version).</t>
  </si>
  <si>
    <t>Rekisteriin kirjatut laitteet ja ohjelmistot on priorisoitu noudattaen määriteltyjä priorisointikriteerejä, joihin kuuluu arviointi laitteen tai ohjelmiston tärkeydestä toiminnolle.</t>
  </si>
  <si>
    <t>De apparater och programvaror som är registrerade i registret har prioriterats enligt fastställda prioriteringskriterier, som omfattar en bedömning av hur viktig apparaten eller programvaran är för funktionen.</t>
  </si>
  <si>
    <t>Prioritization criteria include consideration of assets within the function that may be leveraged to achieve a threat objective</t>
  </si>
  <si>
    <t>Priorisointikriteereissä huomioidaan lisäksi se voidaanko laitetta tai ohjelmistoa käyttää hyökkääjän tavoitteen saavuttamiseen.</t>
  </si>
  <si>
    <t>I prioriteringskriterierna beaktas också huruvida apparaten eller programvaran kan användas för att uppnå en angripares mål.</t>
  </si>
  <si>
    <t>The IT and OT asset inventory is complete (the inventory includes all assets used for the delivery of the function)</t>
  </si>
  <si>
    <t>Rekisteri on täydellinen (eli rekisteri kattaa kaikki toiminnon pyörittämiseen tarvittavat laitteet ja ohjelmistot).</t>
  </si>
  <si>
    <t>Registret är komplett (dvs. det omfattar alla apparater och programvaror som behövs för funktionen).</t>
  </si>
  <si>
    <t>Rekisteri on ajan tasalla (eli rekisteriä päivitetään aika ajoin ja määriteltyjen tilanteiden kuten järjestelmämuutosten yhteydessä).</t>
  </si>
  <si>
    <t>Registret är aktuellt (dvs. det uppdateras då och då samt i samband med specifika situationer såsom systemförändringar).</t>
  </si>
  <si>
    <t>The IT and OT asset inventory is used to identify cyber risks, such as asset end of life or end of support and single points of failure</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</si>
  <si>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</si>
  <si>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</si>
  <si>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ASSET-1i</t>
  </si>
  <si>
    <t>Laitteisiin tallennettu tieto tuhotaan tai poistetaan turvallisin keinoin ennen kuin laite otetaan uudelleen käyttöön tai laitteen tullessa käyttöikänsä päähän.</t>
  </si>
  <si>
    <t>Information som finns sparad i apparater förstörs eller raderas med säkra metoder innan apparaten tas i bruk på nytt eller när apparaten når slutet av sin livstid.</t>
  </si>
  <si>
    <t>ASSET-2</t>
  </si>
  <si>
    <t>Manage Information Asset Inventory</t>
  </si>
  <si>
    <t>Tietovarantojen hallinta</t>
  </si>
  <si>
    <t>Hantering av informationsresurser</t>
  </si>
  <si>
    <t>ASSET-2-0</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</si>
  <si>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</si>
  <si>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</si>
  <si>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There is an inventory of information assets that are important to the delivery of the function (for example, SCADA set points and customer information); management of the inventory may be ad hoc</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</si>
  <si>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</si>
  <si>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</si>
  <si>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Rekisteriin on kirjattu sellaiset toimintoon kuuluvat tietovarannot, joita voitaisiin käyttää hyökkääjän tavoitteen saavuttamiseen.</t>
  </si>
  <si>
    <t>I registret finns sådana informationsresurser som hör till funktionen, som skulle kunna användas för att uppnå en angripares mål.</t>
  </si>
  <si>
    <t>The information asset inventory includes attributes that support cybersecurity activities (for example, backup locations and frequencies, storage locations, cybersecurity requirements)</t>
  </si>
  <si>
    <t>Rekisteriin on kirjattu tietovarannoista sellaisia ominaisuuksia, jotka tukevat organisaation kybertoimintaa (esimerkiksi varmuuskopioiden sijainti ja päivitysväli, tiedon tallennussijainti tai tiedon kyberturvallisuusvaatimukset).</t>
  </si>
  <si>
    <t>I registret anges sådana egenskaper hos informationsresurserna som stöder organisationens cyberverksamhet (exempelvis säkerhetskopiornas plats och uppdateringsintervall, platsen där informationen är lagrad eller cybersäkerhetskraven för informationen).</t>
  </si>
  <si>
    <t>Inventoried information assets are categorized based on a defined scheme that includes importance to the delivery of the function</t>
  </si>
  <si>
    <t>Rekisteriin kirjatut tietovarannot on priorisoitu noudattaen määriteltyjä priorisointikriteerejä, joihin kuuluu arviointi tietovarannon tärkeydestä toiminnolle.</t>
  </si>
  <si>
    <t>De informationsresurser som är registrerade i registret har prioriterats enligt fastställda prioriteringskriterier, som omfattar en bedömning av hur viktig informationsresursen är för funktionen.</t>
  </si>
  <si>
    <t>Categorization criteria include consideration of assets within the function that may be leveraged to achieve a threat objective</t>
  </si>
  <si>
    <t>Priorisointikriteereissä huomioidaan lisäksi se voidaanko tietovarantoa käyttää hyökkääjän tavoitteen saavuttamiseen.</t>
  </si>
  <si>
    <t>I prioriteringskriterierna beaktas också huruvida informationsresursen kan användas för att uppnå en angripares mål.</t>
  </si>
  <si>
    <t>The information asset inventory is complete (the inventory includes all assets used for the delivery of the function)</t>
  </si>
  <si>
    <t>Rekisteri on täydellinen (eli rekisteri kattaa kaikki toiminnon pyörittämiseen tarvittavat tietovarannot).</t>
  </si>
  <si>
    <t>Registret är komplett (dvs. det omfattar alla informationsresurser som behövs för funktionen).</t>
  </si>
  <si>
    <t>The information asset inventory is used to identify cyber risks, such as risk of disclosure, risk of destruction, and risk of tampering</t>
  </si>
  <si>
    <t>Rekisteriä käytetään kyberriskien tunnistamiseen (esimerkiksi tunnistamaan sellaisia riskejä, jotka liittyvät tiedon luvattomaan julkistamiseen, tuhoamiseen tai peukalointiin).</t>
  </si>
  <si>
    <t>Registret används för att identifiera cybersäkerhetsrisker (exempelvis för att identifiera risker som anknyter till olovlig publicering, förstöring eller manipulering av information).</t>
  </si>
  <si>
    <t>ASSET-2i</t>
  </si>
  <si>
    <t>Information assets are sanitized or destroyed at the end of life using techniques appropriate to their cybersecurity requirements</t>
  </si>
  <si>
    <t>Tietovarannot (kuten asiakastiedot tai laitteiden ja ohjelmistojen perusasetukset) tuhotaan tai poistetaan soveltuvin keinoin, kun tiedolle määritelty enimmäiskäyttö- tai tallennusaika on päättynyt.</t>
  </si>
  <si>
    <t>Informationsresurser (såsom kunduppgifter eller standardinställningar för apparater och programvaror) förstörs eller raderas med lämpliga metoder, när den maximala tiden för användning eller sparande av informationen har löpt ut.</t>
  </si>
  <si>
    <t>ASSET-3</t>
  </si>
  <si>
    <t>Manage Asset Configuration</t>
  </si>
  <si>
    <t>Konfiguraation hallinta</t>
  </si>
  <si>
    <t>Hantering av konfiguration</t>
  </si>
  <si>
    <t>ASSET-3-0</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</si>
  <si>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</si>
  <si>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</si>
  <si>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</si>
  <si>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Laitteiden, ohjelmistojen ja tietovarantojen konfiguraatioista on luotu vakioidut perusasetukset. Tasolla 1 tämän ei tarvitse olla systemaattista ja säännöllistä.</t>
  </si>
  <si>
    <t>Grundläggande standardinställningar har skapats för apparaters, programvarors och informationsresursers konfigurationer. På nivå 1 behöver detta inte vara systematiskt och regelbundet.</t>
  </si>
  <si>
    <t>Vakioituja perusasetuksia käytetään, kun laitteille, ohjelmistoille tai tietovarannoille luodaan uusi konfiguraatio tai palautetaan vanha konfiguraatio.</t>
  </si>
  <si>
    <t>Grundläggande standardinställningar används när man skapar en ny konfiguration för en apparat, programvara eller informationsresurs eller återställer en gammal konfiguration.</t>
  </si>
  <si>
    <t>The design of configuration baselines includes cybersecurity objectives</t>
  </si>
  <si>
    <t>Vakioitujen perusasetusten suunnitteluun kuuluu kyberturvallisuustavoitteita.</t>
  </si>
  <si>
    <t>Till planeringen av grundläggande standardinställningar hör cybersäkerhetsmål.</t>
  </si>
  <si>
    <t>Configuration baselines incorporate applicable requirements from the cybersecurity architecture (ARCHITECTURE-1e)</t>
  </si>
  <si>
    <t>Vakioitujen perusasetusten määrittelyyn kuuluu soveltuvia vaatimuksia organisaation kyberarkkitehtuurista [kts. ARCHITECTURE-1e].</t>
  </si>
  <si>
    <t>Till definitionen av de etablerade grundläggande inställningarna hör tillämpliga krav på organisationens cyberarkitektur [se ARCHITECTURE-1e].</t>
  </si>
  <si>
    <t>Konfiguraatioiden yhdenmukaisuutta vakioituihin perusasetuksiin seurataan säännöllisesti koko laitteen, ohjelmiston tai tietovarannon elinkaaren ajan.</t>
  </si>
  <si>
    <t>Konfigurationernas enhetlighet med de grundläggande standardinställningarna följs regelbundet under hela apparatens, programvarans eller informationsresursens livscykel.</t>
  </si>
  <si>
    <t>ASSET-3f</t>
  </si>
  <si>
    <t>Vakioidut perusasetukset tarkastetaan ja päivitetään aika ajoin ja määriteltyjen tilanteiden kuten järjestelmämuutosten yhteydessä tai organisaation kyberarkkitehtuurin muuttuessa.</t>
  </si>
  <si>
    <t>De etablerade grundläggande inställningarna granskas och uppdateras då och då samt i specifika situationer som vid systemförändringar eller när organisationens cyberarkitektur förändras.</t>
  </si>
  <si>
    <t>ASSET-4</t>
  </si>
  <si>
    <t>Manage Changes to Assets</t>
  </si>
  <si>
    <t>Muutoksenhallinta</t>
  </si>
  <si>
    <t>Hantering av förändringar</t>
  </si>
  <si>
    <t>ASSET-4-0</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</si>
  <si>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</si>
  <si>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</si>
  <si>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</si>
  <si>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Changes to inventoried assets are evaluated and approved before being implemented, at least in an ad hoc manner</t>
  </si>
  <si>
    <t>Rekistereihin kirjattuihin laitteisiin, ohjelmistoihin ja tietovarantoihin tehtävät muutokset arvioidaan ja hyväksytetään ennen niiden toteuttamista. Tasolla 1 tämän ei tarvitse olla systemaattista ja säännöllistä.</t>
  </si>
  <si>
    <t>Förändringar i registrerade apparater, programvaror och informationsresurser bedöms och godkänns innan de genomförs. På nivå 1 behöver detta inte vara systematiskt och regelbundet.</t>
  </si>
  <si>
    <t>Changes to inventoried assets are logged, at least in an ad hoc manner</t>
  </si>
  <si>
    <t>Rekistereihin kirjattuihin laitteisiin, ohjelmistoihin ja tietovarantoihin tehtävistä muutoksista pidetään lokia. Tasolla 1 tämän ei tarvitse olla systemaattista ja säännöllistä.</t>
  </si>
  <si>
    <t>Man för loggar över förändringar i registrerade apparater, programvaror och informationsresurser. På nivå 1 behöver detta inte vara systematiskt och regelbundet.</t>
  </si>
  <si>
    <t>Changes to assets are tested prior to being deployed</t>
  </si>
  <si>
    <t>Laitteisiin, ohjelmistoihin ja tietovarantoihin tehtävät muutokset testataan ennen niiden toteuttamista.</t>
  </si>
  <si>
    <t>Förändringar i apparater, programvaror och informationsresurser testas innan de genomförs.</t>
  </si>
  <si>
    <t>Muutoksenhallinnan käytännöt kattavat laitteiden, ohjelmistojen ja tiedon koko elinkaaren (esimerkiksi hankinnan, käyttöönoton, käytön ja käytöstä poiston).</t>
  </si>
  <si>
    <t>Rutinerna för hantering av förändringar omfattar apparaternas, programvarornas och informationens hela livscykel (exempelvis anskaffning, ibruktagande, användning och tagande ur bruk).</t>
  </si>
  <si>
    <t>Changes to assets are tested for cybersecurity impact prior to being deployed</t>
  </si>
  <si>
    <t>Laitteisiin, ohjelmistoihin ja tietovarantoihin tehtävien muutosten kyberturvallisuusvaikutus testataan ennen niiden toteuttamista.</t>
  </si>
  <si>
    <t>Cybersäkerhetseffekterna av förändringar i apparater, programvaror och informationsresurser testas innan de genomförs.</t>
  </si>
  <si>
    <t xml:space="preserve">Change logs include information about modifications that impact the cybersecurity requirements of assets </t>
  </si>
  <si>
    <t>Muutoksenhallinnan lokit sisältävät tietoa sellaisista tehdyistä muutoksista, jotka vaikuttavat kyseisen laitteen, ohjelmiston tai tietovarannon kyberturvallisuusvaatimuksiin.</t>
  </si>
  <si>
    <t>Loggarna för hantering av förändringar innehåller information om sådana utförda förändringar som påverkar cybersäkerhetskraven för apparaten, programvaran eller informationsresursen i fråga.</t>
  </si>
  <si>
    <t>ASSET-5</t>
  </si>
  <si>
    <t>ASSET-5-0</t>
  </si>
  <si>
    <t>ASSET-osion toimintaa varten on määritetty dokumentoidut toimintatavat, joita noudatetaan ja päivitetään säännöllisesti.</t>
  </si>
  <si>
    <t>För verksamheten inom ämnesområdet ASSET har man fastställt dokumenterade rutiner, som följs och uppdateras regelbundet.</t>
  </si>
  <si>
    <t>ASSET-osion toimintaa varten on tarjolla riittävät resurssit (henkilöstö, rahoitus ja työkalut).</t>
  </si>
  <si>
    <t>Det finns tillräckligt med resurser för verksamheten inom ämnesområdet ASSET (personal, finansiering och verktyg).</t>
  </si>
  <si>
    <t>ASSET-osion toimintaa ohjataan vaatimuksilla, jotka on asetettu organisaation johtotason politiikassa (tai vastaavassa ohjeistuksessa).</t>
  </si>
  <si>
    <t>Verksamheten inom ämnesområdet ASSET styrs genom krav som ställts upp i policyn på organisationens ledningsnivå (eller i motsvarande anvisningar).</t>
  </si>
  <si>
    <t>ASSET-osion toimintaa suorittavilla työntekijöillä on riittävät tiedot ja taidot tehtäviensä suorittamiseen.</t>
  </si>
  <si>
    <t>De arbetstagare som utför verksamheten inom ämnesområdet ASSET har tillräckliga kunskaper och färdigheter för sina uppgifter.</t>
  </si>
  <si>
    <t>ASSET-osion toiminnan suorittamiseen tarvittavat vastuut, tilivelvollisuudet ja valtuutukset on jalkautettu soveltuville työntekijöille.</t>
  </si>
  <si>
    <t>De ansvar, kontoskyldigheter och behörigheter som krävs för verksamheten inom ämnesområdet ASSET har delats ut till lämpliga arbetstagare.</t>
  </si>
  <si>
    <t>ASSET-osion toiminnan vaikuttavuutta arvioidaan ja seurataan.</t>
  </si>
  <si>
    <t>Effektiviteten hos verksamheten inom ämnesområdet ASSET utvärderas och följs upp.</t>
  </si>
  <si>
    <t>CRITICAL</t>
  </si>
  <si>
    <t>Critical Service Protection</t>
  </si>
  <si>
    <t>Kriittisten palveluiden suojaaminen (CRITICAL)</t>
  </si>
  <si>
    <t>Skydda kritiska tjänster</t>
  </si>
  <si>
    <t>CRITICAL-0</t>
  </si>
  <si>
    <t>The organisation should identify its role in providing critical services to the society and manage the related risks accordingly.</t>
  </si>
  <si>
    <t>Organisaation tulee tunnistaa oma roolinsa yhteiskunnan kannalta kriittisten palveluiden tuottamisessa ja hallita riskejä sen mukaisesti.</t>
  </si>
  <si>
    <t>Organisationen ska identifiera sin roll i tillhandahållandet av tjänster för samhället och hantera risker baserat på sin roll.</t>
  </si>
  <si>
    <t>CRITICAL-1</t>
  </si>
  <si>
    <t>Identification of Critical Services and their dependencies</t>
  </si>
  <si>
    <t>Kriittisten palveluiden ja niiden riippuvuuksien tunnistaminen</t>
  </si>
  <si>
    <t>Identifiera kritiska tjänster och beroendeförhållanden till tjänsterna</t>
  </si>
  <si>
    <t>CRITICAL-1-0</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</si>
  <si>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</si>
  <si>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tietää mitä näiden palveluiden tuottaminen vaatii ja ymmärtää millaiset vaikutukset palveluiden vikaantumisella saattaisi olla.</t>
  </si>
  <si>
    <t>Organisationen ska förstå sin roll i tillhandahållandet av kritiska tjänster för samhället, vilka krav tillhandahållandet av kritiska tjänster ställer och vilka konsekvenser ett misslyckat tillhandahållande kan ha.</t>
  </si>
  <si>
    <t>CRITICAL-1a</t>
  </si>
  <si>
    <t>Organization provided services that are critical to the society (critical services), have been identified and documented.</t>
  </si>
  <si>
    <t>Organisaation tuottamat yhteiskunnalle kriittiset palvelut on tunnistettu ja dokumentoitu.</t>
  </si>
  <si>
    <t>Kritiska tjänster som organisationen tillhandahåller samhället har identifierats och dokumenterats.</t>
  </si>
  <si>
    <t>CRITICAL-1b</t>
  </si>
  <si>
    <t>The data needed to provide the critical services, has been mapped and documented.</t>
  </si>
  <si>
    <t>(Yhteiskunnalle kriittisten) palveluiden tuottamiseen tarvittava data on tunnistettu ja dokumentoitu.</t>
  </si>
  <si>
    <t>Information som behövs för att tillhandahålla kritiska tjänster för samhället har identifierats och dokumenterats.</t>
  </si>
  <si>
    <t>CRITICAL-1c</t>
  </si>
  <si>
    <t>The processes needed to provide the critical services, have been mapped and documented.</t>
  </si>
  <si>
    <t>Palveluiden tuottamiseen tarvittavat prosessit on tunnistettu ja dokumentoitu.</t>
  </si>
  <si>
    <t>Processer som behövs för att tillhandahålla kritiska tjänster för samhället har identifierats och dokumenterats.</t>
  </si>
  <si>
    <t>CRITICAL-1d</t>
  </si>
  <si>
    <t>The systems (IT and OT assets) needed to provide the critical services, have been mapped and documented.</t>
  </si>
  <si>
    <t>Palveluiden tuottamiseen tarvittavat järjestelmät (IT- ja OT-omaisuus) on tunnistettu ja dokumentoitu.</t>
  </si>
  <si>
    <t>System (IT och OT) som behövs för att tillhandahålla kritiska tjänster för samhället har identifierats och dokumenterats.</t>
  </si>
  <si>
    <t>CRITICAL-1e</t>
  </si>
  <si>
    <t>The facilities needed to provide the critical services, have been mapped and documented.</t>
  </si>
  <si>
    <t>Palveluiden tuottamiseen tarvittavat tilat ja laitteet on tunnistettu ja dokumentoitu.</t>
  </si>
  <si>
    <t>Utrustning och lokaler som behövs för att tillhandahålla kritiska tjänster för samhället har identifierats och dokumenterats.</t>
  </si>
  <si>
    <t>CRITICAL-1f</t>
  </si>
  <si>
    <t>The supply chain needed to provide the critical services, has been mapped and documented.</t>
  </si>
  <si>
    <t>Palveluiden tuottamiseen tarvittavat toimitusketjut on tunnistettu ja dokumentoitu.</t>
  </si>
  <si>
    <t>Leveranskedjor som behövs för att tillhandahålla kritiska tjänster för samhället har identifierats och dokumenterats.</t>
  </si>
  <si>
    <t>CRITICAL-1g</t>
  </si>
  <si>
    <t>The period of time how quickly the failure of resources (data, processes, systems, facilities, supply chain) needed by critical services, would have a significant impact on the normal operation of the society, has been determined and documented.</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</si>
  <si>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</si>
  <si>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Det har fastställts en tidsfrist efter vilken den normala verksamheten i samhället påverkas betydligt, om de resurser (information, processer, system, rum, leveranskedja) som kritiska tjänster behöver inte är tillgängliga.</t>
  </si>
  <si>
    <t>CRITICAL-1h</t>
  </si>
  <si>
    <t>The cascade effects across the society of a degraded or failed critical services have been identified and documented.</t>
  </si>
  <si>
    <t>Palvelujen heikentymisen tai keskeytymisen aiheuttamat seurannaisvaikutukset yhteiskunnalle on tunnistettu ja dokumentoitu.</t>
  </si>
  <si>
    <t>Kedjeeffekter för samhället av att kritiska tjänster har försvagats eller avbrutits har identifierats och dokumenterats.</t>
  </si>
  <si>
    <t>CRITICAL-2</t>
  </si>
  <si>
    <t>Governance of Critical Services</t>
  </si>
  <si>
    <t>Kriittisten palveluiden hallinta</t>
  </si>
  <si>
    <t>Hantera kritiska tjänster</t>
  </si>
  <si>
    <t>CRITICAL-2-0</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</si>
  <si>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</si>
  <si>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</si>
  <si>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</si>
  <si>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CRITICAL-2a</t>
  </si>
  <si>
    <t>All resources (data, processes, systems, facilities, supply chain) that are needed to provide the services critical to the society, are within the scope of the organization's security management policies and processes.</t>
  </si>
  <si>
    <t>Kaikki resurssit (data, prosessit, järjestelmät, tilat ja toimitusketjut), joita tarvitaan (yhteiskunnalle kriittisten) palveluiden tuottamiseen, ovat organisaation turvallisuuden hallinnan politiikkojen ja prosessien piirissä.</t>
  </si>
  <si>
    <t>Alla resurser (information, processer, system, rum, leveranskedjor) som behövs för att tillhandahålla samhälleligt kritiska tjänster omfattas av organisationens policyer och processer för säkerhetshantering.</t>
  </si>
  <si>
    <t>CRITICAL-2b</t>
  </si>
  <si>
    <t>All resources (data, processes, systems, facilities, supply chain) that are needed to provide the services critical to the society, are within the scope of the organization's risk management policies and processes.</t>
  </si>
  <si>
    <t>Kaikki resurssit (data, prosessit, järjestelmät, tilat ja toimitusketjut), joita tarvitaan yhteiskunnallisesti kriittisten palvelujen tuottamiseen, ovat organisaation riskienhallinnan politiikkojen ja prosessien piirissä.</t>
  </si>
  <si>
    <t>Alla resurser (information, processer, system, rum, leveranskedjor) som behövs för att tillhandahålla samhälleligt kritiska tjänster omfattas av organisationens policyer och processer för riskhantering.</t>
  </si>
  <si>
    <t>CRITICAL-2c</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</si>
  <si>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</si>
  <si>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</si>
  <si>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</si>
  <si>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CRITICAL-2d</t>
  </si>
  <si>
    <t>Regular board discussions on the security of network and information systems supporting the delivery of your services critical to the society take place, based on timely and accurate information and informed by expert guidance.</t>
  </si>
  <si>
    <t>Johtoryhmä käsittelee palveluiden tuottamiseen tarvittavien tietoverkkojen ja -järjestelmien turvallisuuden tasoa säännöllisesti; käyttäen pohjana ajantasaista ja tarkkaa tietoa sekä organisaation ammattilaisten asiantuntemusta.</t>
  </si>
  <si>
    <t>Ledningsgruppen behandlar säkerhetsnivån i informationsnätet och IT-systemen för tillhandahållande av kritiska tjänster för samhället utgående från uppdaterad och detaljerad information och handledning som ges av experter.</t>
  </si>
  <si>
    <t>CRITICAL-2e</t>
  </si>
  <si>
    <t>There is a board-level individual who has overall accountability for the security of networks and information systems needed by the critical services and drives regular discussion at board-level.</t>
  </si>
  <si>
    <t>Johtoryhmän nimetyllä jäsenellä on vastuu palveluiden tuottamiseen tarvittavien tietoverkkojen ja -järjestelmien turvallisuuden tasosta. Henkilö ohjaa johtoryhmän säännöllistä keskustelua aiheesta.</t>
  </si>
  <si>
    <t>En utsedd medlem i ledningsgruppen ansvarar för säkerhetsnivån i informationsnätet och IT-systemen för tillhandahållande av kritiska tjänster för samhället, och leder regelbundna diskussioner om ämnet i styrelsen.</t>
  </si>
  <si>
    <t>CRITICAL-2f</t>
  </si>
  <si>
    <t>Direction set at board level is translated into effective organisational practices that direct and control the security of the networks and information systems supporting your critical services.</t>
  </si>
  <si>
    <t>Johtoryhmä asettaa suunnan ja tahtotilan, joista johdetaan tehokkaita toimintatapoja tietoverkkojen ja -järjestelmien turvallisuuden valvontaan ja ohjaukseen.</t>
  </si>
  <si>
    <t>Den vision som ledningsgruppen har fastställt omvandlas till effektiva organisatoriska rutiner som styr och övervakar informationsnätet och IT-systemen för tillhandahållande av kritiska tjänster för samhället.</t>
  </si>
  <si>
    <t>CRITICAL-2g</t>
  </si>
  <si>
    <t>Senior management have visibility of key risk decisions made throughout the organisation.</t>
  </si>
  <si>
    <t>Organisaation ylimmällä johdolla on näkyvyys tärkeimpiin riskipäätöksiin läpi koko organisaation.</t>
  </si>
  <si>
    <t>Högsta ledningen har insyn i de viktigaste riskbesluten inom hela organisationen.</t>
  </si>
  <si>
    <t>CRITICAL-2h</t>
  </si>
  <si>
    <t>Risk management decision-makers understand their responsibilities for making effective and timely decisions in the context of the risk appetite regarding the essential service, as set by senior management.</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</si>
  <si>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</si>
  <si>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De som fattar riskbeslut förstår sitt ansvar för att fatta effektiva och snabba beslut om kritiska system i enlighet med den riskaptit som ledningen i organisationen har fastställt.</t>
  </si>
  <si>
    <t>CRITICAL-2i</t>
  </si>
  <si>
    <t>Risk management decision-making is delegated and escalated where necessary, across the organisation, to people who have the skills, knowledge, tools, and authority they need.</t>
  </si>
  <si>
    <t>Riskienhallinnan päätöksentekoa voidaan tarvittaessa delegoida tai korottaa ("escalate") läpi koko organisaation sellaisille henkilöille, joilla on sopivat tiedot, taidot ja valtuudet päätösten tekemiseen.</t>
  </si>
  <si>
    <t>Beslutsfattandet i riskhanteringen delegeras och eskaleras vid behov i hela organisationen till personer som har sådana kunskaper, färdigheter, verktyg och behörigheter som de behöver.</t>
  </si>
  <si>
    <t>CRITICAL-2j</t>
  </si>
  <si>
    <t>Risk management decisions are periodically reviewed to ensure their continued relevance and validity.</t>
  </si>
  <si>
    <t>Tehdyt riskienhallintapäätökset käydään läpi aika ajoin, jotta varmistutaan siitä, että ne ovat pysyneet relevantteina ja pätevinä.</t>
  </si>
  <si>
    <t>Riskbesluten granskas med jämna mellanrum i syfte att säkra att de fortfarande är betydelsefulla och giltiga.</t>
  </si>
  <si>
    <t>CRITICAL-2k</t>
  </si>
  <si>
    <t>The risk management process takes into account the resources (data, processes, systems, facilities, supply chain), critical period of time and cascade effects.</t>
  </si>
  <si>
    <t>Riskienhallintaprosessissa ja -päätöksenteossa otetaan huomioon resurssit (data, prosessit, järjestelmät, laitteet ja toimitusketju), kriittinen ajanjakso ja seurannaisvaikutukset [kts. CRITICAL-1b-h].</t>
  </si>
  <si>
    <t>Resurser (information, processer, system, utrustning, leveranskedjor), en kritisk tidsperiod och kedjeeffekter beaktas i riskhanteringsprocessen och riskbesluten.</t>
  </si>
  <si>
    <t>CRITICAL-3</t>
  </si>
  <si>
    <t>Minimisation of the impact of cyber security incidents on Critical Services</t>
  </si>
  <si>
    <t>Kriittisten palveluiden kyberhäiriöiden vaikutusten minimointi</t>
  </si>
  <si>
    <t>Minimera cybersäkerhetsincidenters verkningar på kritiska tjänster</t>
  </si>
  <si>
    <t>CRITICAL-3-0</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</si>
  <si>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</si>
  <si>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</si>
  <si>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</si>
  <si>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CRITICAL-3a</t>
  </si>
  <si>
    <t>Your response plan covers all of your critical services.</t>
  </si>
  <si>
    <t>Organisaatiolla on kybertapahtumien ja -häiriöiden hallintasuunnitelma, joka kattaa kaikki (organisaation tuottamat yhteiskunnalle kriittiset) palvelut.</t>
  </si>
  <si>
    <t>Planen för hantering av cybersäkerhetshändelser och cybersäkerhetsincidenter omfattar alla kritiska system.</t>
  </si>
  <si>
    <t>CRITICAL-3b</t>
  </si>
  <si>
    <t>Your response plan comprehensively covers scenarios that are focused on likely impacts of known and well-understood attacks only.</t>
  </si>
  <si>
    <t>Hallintasuunnitelma rajoittuu tunnettuihin hyökkäyksiin, mutta kattaa perusteellisesti näiden hyökkäysten todennäköiset vaikutukset.</t>
  </si>
  <si>
    <t>Planen för hantering av cybersäkerhetshändelser och cybersäkerhetsincidenter omfattar scenarier som endast gäller kända och välförstådda angrepp.</t>
  </si>
  <si>
    <t>CRITICAL-3c</t>
  </si>
  <si>
    <t>Your response plan is understood by all staff who are involved with your organisation's response function</t>
  </si>
  <si>
    <t>Kybertapahtumien ja -häiriöiden hallintaan osallistuva henkilöstö on sisäistänyt ja ymmärtää hallintasuunnitelman hyvin.</t>
  </si>
  <si>
    <t>Personer som deltar i genomförandet av planen för hantering av cybersäkerhetshändelser och cybersäkerhetsincidenter förstår det bra.</t>
  </si>
  <si>
    <t>CRITICAL-3d</t>
  </si>
  <si>
    <t>Your response plan is documented and shared with all relevant stakeholders</t>
  </si>
  <si>
    <t>Hallintasuunnitelma on dokumentoitu ja se jaetaan kaikille relevanteille sidosryhmille.</t>
  </si>
  <si>
    <t>Planen har dokumenterats och delats ut till alla relevanta berörda parter.</t>
  </si>
  <si>
    <t>CRITICAL-3e</t>
  </si>
  <si>
    <t>Your incident response plan is based on a clear understanding of the security risks to the networks and information systems supporting your essential service .</t>
  </si>
  <si>
    <t>Hallintasuunnitelma perustuu (yhteiskunnalle kriittisten palveluiden tuottamiseen tarvittavien) tietoverkkojen ja -järjestelmien riskien perusteelliseen tunnistamiseen ja ymmärtämiseen.</t>
  </si>
  <si>
    <t xml:space="preserve">Planen bygger på en klar förståelse av risker mot nät och informationssystem som behövs för att tillhandahålla kritiska tjänster. </t>
  </si>
  <si>
    <t>CRITICAL-3f</t>
  </si>
  <si>
    <t>Your incident response plan is comprehensive (i.e. covers the complete lifecycle of an incident, roles and responsibilities, and reporting) and covers likely impacts of both known attack patterns and of possible attacks, previously unseen.</t>
  </si>
  <si>
    <t>Hallintasuunnitelma kattaa perusteellisesti sekä tunnettujen hyökkäysten, että toistaiseksi tuntemattomien hyökkäysten todennäköiset vaikutukset. Suunnitelma kattaa perusteellisesti häiriön koko elinkaaren, roolit ja vastuut sekä raportointivelvoitteet.</t>
  </si>
  <si>
    <t>Planen är omfattande (omfattar t.ex. alla faser av en avvikelses livscykel, roller, ansvarsområden, rapportering) och innehåller en beskrivning av sannolika verkningar av kända angreppsmetoder och av potentiella angreppsmetoder som ännu inte har förverkligats.</t>
  </si>
  <si>
    <t>CRITICAL-3g</t>
  </si>
  <si>
    <t>Your incident response plan is documented and integrated with wider organisational business and supply chain response plans.</t>
  </si>
  <si>
    <t>Hallintasuunnitelma on dokumentoitu ja integroitu osaksi organisaation laajempaa liiketoiminnan ja toimitusketjujen jatkuvuudenhallintaa.</t>
  </si>
  <si>
    <t>Planen har dokumenterats och integrerats i mer omfattande processer för hantering av organisationens affärsverksamhet och leveranskedja.</t>
  </si>
  <si>
    <t>CRITICAL-3h</t>
  </si>
  <si>
    <t>Your incident response plan is communicated and understood by the business areas involved with the supply or maintenance of your essential services.</t>
  </si>
  <si>
    <t>Kaikki yhteiskunnalle kriittisten palveluiden tuottamiseen osallistuvat organisaation liiketoimintayksiköt ovat saaneet ja sisäistäneet hallintasuunnitelman.</t>
  </si>
  <si>
    <t>Affärsenheter som tillhandahåller kritiska tjänster har tagit emot och förstår planen.</t>
  </si>
  <si>
    <t>GEN-ANSWER</t>
  </si>
  <si>
    <t>Answer</t>
  </si>
  <si>
    <t>Vastaus</t>
  </si>
  <si>
    <t>Svar</t>
  </si>
  <si>
    <t>GEN-COMMENT</t>
  </si>
  <si>
    <t>Comments and references</t>
  </si>
  <si>
    <t>Kommentti ja viittaukset</t>
  </si>
  <si>
    <t>Noter och referenser</t>
  </si>
  <si>
    <t>GEN-LEVEL</t>
  </si>
  <si>
    <t>Taso</t>
  </si>
  <si>
    <t>Nivå</t>
  </si>
  <si>
    <t>GEN-PRACTICE</t>
  </si>
  <si>
    <t>Käytäntö</t>
  </si>
  <si>
    <t>Praktik</t>
  </si>
  <si>
    <t>GEN-SEC</t>
  </si>
  <si>
    <t>Security classification</t>
  </si>
  <si>
    <t>Tiedon luokittelu</t>
  </si>
  <si>
    <t>Säkerhetsklassificering</t>
  </si>
  <si>
    <t>GEN-TOTAL</t>
  </si>
  <si>
    <t>Overall level</t>
  </si>
  <si>
    <t>Kokonaisarvio</t>
  </si>
  <si>
    <t>Total nivå</t>
  </si>
  <si>
    <t>INVEST</t>
  </si>
  <si>
    <t>Level of cybersecurity investments (Investment-sheet)</t>
  </si>
  <si>
    <t>Kyberturvallisuuden investointien taso (Investment-välilehti)</t>
  </si>
  <si>
    <t>Nivån på investeringar i cybersäkerhet (fliken Investment)</t>
  </si>
  <si>
    <t>INVEST-01</t>
  </si>
  <si>
    <t>Level of cybersecurity investments</t>
  </si>
  <si>
    <t>Kyberturvallisuuden investointien taso</t>
  </si>
  <si>
    <t>Nivån på investeringar i cybersäkerhet</t>
  </si>
  <si>
    <t>INVEST-02</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</si>
  <si>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</si>
  <si>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</si>
  <si>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</si>
  <si>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INVEST-03</t>
  </si>
  <si>
    <t>Category</t>
  </si>
  <si>
    <t>Kategoria</t>
  </si>
  <si>
    <t>Kategori</t>
  </si>
  <si>
    <t>INVEST-04</t>
  </si>
  <si>
    <t>Personnel (internal)</t>
  </si>
  <si>
    <t>Henkilöstö (sisäinen)</t>
  </si>
  <si>
    <t>Personal (intern)</t>
  </si>
  <si>
    <t>INVEST-05</t>
  </si>
  <si>
    <t>Consultancy</t>
  </si>
  <si>
    <t>Konsultointi</t>
  </si>
  <si>
    <t>Konsultverksamhet</t>
  </si>
  <si>
    <t>INVEST-06</t>
  </si>
  <si>
    <t>Services</t>
  </si>
  <si>
    <t>Palvelut</t>
  </si>
  <si>
    <t>Tjänster</t>
  </si>
  <si>
    <t>INVEST-07</t>
  </si>
  <si>
    <t>Software licenses</t>
  </si>
  <si>
    <t>Ohjelmisto-lisenssit</t>
  </si>
  <si>
    <t>Programvarulicenser</t>
  </si>
  <si>
    <t>INVEST-08</t>
  </si>
  <si>
    <t>Hardware invest.</t>
  </si>
  <si>
    <t>Laite-investoinnit</t>
  </si>
  <si>
    <t>Invest. i hårdvara</t>
  </si>
  <si>
    <t>INVEST-09</t>
  </si>
  <si>
    <t>Total</t>
  </si>
  <si>
    <t>Yhteensä</t>
  </si>
  <si>
    <t>INVEST-10</t>
  </si>
  <si>
    <t>Planned</t>
  </si>
  <si>
    <t>Suunniteltu</t>
  </si>
  <si>
    <t>Planerad</t>
  </si>
  <si>
    <t>INVEST-11</t>
  </si>
  <si>
    <t>Total (x 1 000 €)</t>
  </si>
  <si>
    <t>Yhteensä (x 1 000 €)</t>
  </si>
  <si>
    <t>KM100</t>
  </si>
  <si>
    <t>Function</t>
  </si>
  <si>
    <t>Toiminto</t>
  </si>
  <si>
    <t>Funktion</t>
  </si>
  <si>
    <t>KM101</t>
  </si>
  <si>
    <t>Processes</t>
  </si>
  <si>
    <t>Prosessit</t>
  </si>
  <si>
    <t>Processer</t>
  </si>
  <si>
    <t>KM102</t>
  </si>
  <si>
    <t>Systems</t>
  </si>
  <si>
    <t>Järjestelmät</t>
  </si>
  <si>
    <t>System</t>
  </si>
  <si>
    <t>KM103</t>
  </si>
  <si>
    <t>Impact on other organisations</t>
  </si>
  <si>
    <t>Vaikutus muihin organisaatioihin</t>
  </si>
  <si>
    <t>Effekter på andra organisationer</t>
  </si>
  <si>
    <t>KM104</t>
  </si>
  <si>
    <t>Suppliers</t>
  </si>
  <si>
    <t>Toimittajat</t>
  </si>
  <si>
    <t>Leverantörer</t>
  </si>
  <si>
    <t>KM105</t>
  </si>
  <si>
    <t>Internal dependencies</t>
  </si>
  <si>
    <t>Sisäiset riippuvuudet</t>
  </si>
  <si>
    <t>Interna beroenden</t>
  </si>
  <si>
    <t>KM110</t>
  </si>
  <si>
    <t>Date</t>
  </si>
  <si>
    <t>Päivämäärä</t>
  </si>
  <si>
    <t>Datum</t>
  </si>
  <si>
    <t>KM111</t>
  </si>
  <si>
    <t>Participants</t>
  </si>
  <si>
    <t>Osallistujat</t>
  </si>
  <si>
    <t>Deltagare</t>
  </si>
  <si>
    <t>KM112</t>
  </si>
  <si>
    <t>Comments</t>
  </si>
  <si>
    <t>Kommentit</t>
  </si>
  <si>
    <t>Kommentarer</t>
  </si>
  <si>
    <t>KM113</t>
  </si>
  <si>
    <t>Internal reference</t>
  </si>
  <si>
    <t>Sisäinen viittaus</t>
  </si>
  <si>
    <t>Intern referens</t>
  </si>
  <si>
    <t>KM114</t>
  </si>
  <si>
    <t>External reference</t>
  </si>
  <si>
    <t>Ulkoinen viittaus</t>
  </si>
  <si>
    <t>Extern referens</t>
  </si>
  <si>
    <t>KM115</t>
  </si>
  <si>
    <t>Development area</t>
  </si>
  <si>
    <t>Kehityskohde</t>
  </si>
  <si>
    <t>Utvecklingsobjekt</t>
  </si>
  <si>
    <t>KM116</t>
  </si>
  <si>
    <t>PREVIOUS ASSESSMENT</t>
  </si>
  <si>
    <t>EDELLINEN ARVIOINTI</t>
  </si>
  <si>
    <t>FÖREGÅENDE BEDÖMNING</t>
  </si>
  <si>
    <t>KM50</t>
  </si>
  <si>
    <t>Previous results (for assessment sheets)</t>
  </si>
  <si>
    <t>Aiemmat arviointitulokset (arviointivälilehdille)</t>
  </si>
  <si>
    <t>Tidigare bedömningsresultat (i bedömningsfliken)</t>
  </si>
  <si>
    <t>KM51</t>
  </si>
  <si>
    <t>Previous results (for reporting)</t>
  </si>
  <si>
    <t>Aiemmat arviointitulokset (raporteille)</t>
  </si>
  <si>
    <t>Tidigare bedömningsresultat (i rapporterna)</t>
  </si>
  <si>
    <t>KM52</t>
  </si>
  <si>
    <t>Reference results (for reporting)</t>
  </si>
  <si>
    <t>Vertailutulokset (raporteille)</t>
  </si>
  <si>
    <t>Jämförelseresultat (i rapporterna)</t>
  </si>
  <si>
    <t>KM53</t>
  </si>
  <si>
    <t>Exporting results</t>
  </si>
  <si>
    <t>Arviointitulosten vienti</t>
  </si>
  <si>
    <t>Exporterar resultat</t>
  </si>
  <si>
    <t>KM54</t>
  </si>
  <si>
    <t>Values entered into this table are presented in the automated reports</t>
  </si>
  <si>
    <t>Tähän taulukkoon syötetyt vertailutiedot esitetään raporteissa.</t>
  </si>
  <si>
    <t>De jämförelseuppgifter som skrivits in i denna tabell visas i rapporterna.</t>
  </si>
  <si>
    <t>KM55</t>
  </si>
  <si>
    <t>KM56</t>
  </si>
  <si>
    <t>This table can be used to extract results for storing or sending them to NCSC-FI. Save this sheet as CSV-file.</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</si>
  <si>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</si>
  <si>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t>Denna tabell kan användas för att överföra eller sända bedömningsresultaten till Cybersäkerhetscentret. Spara det här bladet som en CSV-fil.</t>
  </si>
  <si>
    <t>KM58</t>
  </si>
  <si>
    <t>Quick guide for exporting results (Microsoft Office Excel 2016)</t>
  </si>
  <si>
    <t>Pikaohjeet tulosten vientiin (Microsoft Office Excel 2016)</t>
  </si>
  <si>
    <t>Snabbguide för export av resultat (Microsof Office Excel 2016)</t>
  </si>
  <si>
    <t>KM59</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</si>
  <si>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</si>
  <si>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</si>
  <si>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1) Visa fliken Utvecklare
- Gå till alternativ&gt; Anpassa menyfliksområdetpå fliken Arkiv.
- Under Anpassa menyflik och under Huvudflikar väljer du kryssrutan Utvecklare.
2) Exportera XML-data
- Klicka på Utvecklare &gt; Exportera.
- Spara .xml-filen med namnet du väjer.</t>
  </si>
  <si>
    <t>KM60</t>
  </si>
  <si>
    <t>Cybersecurity maturity report (R2)</t>
  </si>
  <si>
    <t>Kybermittarin kypsyysraportti (R2)</t>
  </si>
  <si>
    <t>Rapport om Cybermätarens mognad (R2)</t>
  </si>
  <si>
    <t>KM61</t>
  </si>
  <si>
    <t>Management report (R1)</t>
  </si>
  <si>
    <t>Johdon kypsyysraportti (R1)</t>
  </si>
  <si>
    <t>Ledningens rapport om mognad (R1)</t>
  </si>
  <si>
    <t>KM62</t>
  </si>
  <si>
    <t xml:space="preserve"> Following NIST Cybersecurity Framework Core (CSF v1.1)</t>
  </si>
  <si>
    <t xml:space="preserve"> NIST Cybersecurity (CSF v1.1) -viitekehyksen mukaisesti</t>
  </si>
  <si>
    <t>I enlighet med referensramen NIST Cybersecurity (CSF v1.1)</t>
  </si>
  <si>
    <t>KM63</t>
  </si>
  <si>
    <t xml:space="preserve"> Following Cybersecurity Domains</t>
  </si>
  <si>
    <t xml:space="preserve"> Kyberturvallisuuden osioiden mukaisesti</t>
  </si>
  <si>
    <t>I enlighet med avsnitten för cybersäkerheten</t>
  </si>
  <si>
    <t>KM64</t>
  </si>
  <si>
    <t>Detailed NIST Cybersecurity Framework Core report</t>
  </si>
  <si>
    <t>Yksityiskohtainen NIST Cybersecurity Framework Core -raportti</t>
  </si>
  <si>
    <t>Detaljerad NIST Cybersecurity Framework Core-rapport</t>
  </si>
  <si>
    <t>KM65</t>
  </si>
  <si>
    <t xml:space="preserve"> Following an indicative mapping from C2M2 to NIST Framework Core</t>
  </si>
  <si>
    <t xml:space="preserve"> Perustuen suuntaa-antavaan ristiinkytkentään C2M2 ja NIST-mallien välillä</t>
  </si>
  <si>
    <t>Baserad på en riktgivande korskoppling mellan C2M2 och NIST</t>
  </si>
  <si>
    <t>KM70</t>
  </si>
  <si>
    <t>Cybersecurity Maturity Level</t>
  </si>
  <si>
    <t>Kyberturvallisuuden kypsyystaso</t>
  </si>
  <si>
    <t>Cybersäkerhetens mognadsgrad</t>
  </si>
  <si>
    <t>KM71</t>
  </si>
  <si>
    <t>Current</t>
  </si>
  <si>
    <t>Nykytila</t>
  </si>
  <si>
    <t>Nuläget</t>
  </si>
  <si>
    <t>KM72</t>
  </si>
  <si>
    <t>Previous</t>
  </si>
  <si>
    <t>Edellinen</t>
  </si>
  <si>
    <t>Föregående</t>
  </si>
  <si>
    <t>KM73</t>
  </si>
  <si>
    <t>Reference</t>
  </si>
  <si>
    <t>Referenssi</t>
  </si>
  <si>
    <t>Referens</t>
  </si>
  <si>
    <t>KM74</t>
  </si>
  <si>
    <t>Activities required for progressing to Maturity Level 1</t>
  </si>
  <si>
    <t>Kypsyystasolle 1 vaadittavia toimenpiteitä</t>
  </si>
  <si>
    <t>Åtgärder som kärvs på mognadsnivå 1</t>
  </si>
  <si>
    <t>KM75</t>
  </si>
  <si>
    <t>Cybersecurity areas of improvement</t>
  </si>
  <si>
    <t>Kyberturvallisuuden kehitysalueet</t>
  </si>
  <si>
    <t>Utvecklingsområden för cybersäkerheten</t>
  </si>
  <si>
    <t>KM76</t>
  </si>
  <si>
    <t>Management activities</t>
  </si>
  <si>
    <t>Yleiset hallintatoimet</t>
  </si>
  <si>
    <t>Gemensamma hanteringsåtgärder</t>
  </si>
  <si>
    <t>KM77</t>
  </si>
  <si>
    <t>Domain specific maturity report</t>
  </si>
  <si>
    <t>Osiokohtainen kypsyystasoraportti</t>
  </si>
  <si>
    <t>Ämnesområdesspecifik mognadsrapport</t>
  </si>
  <si>
    <t>KM80</t>
  </si>
  <si>
    <t>Importing previous results and reference data</t>
  </si>
  <si>
    <t>Arviointitulosten ja vertailutiedon tuonti</t>
  </si>
  <si>
    <t>Import av bedömningsresultat och jämförelseinformation</t>
  </si>
  <si>
    <t>KM81</t>
  </si>
  <si>
    <t>Export av bedömningsresultat</t>
  </si>
  <si>
    <t>KM82</t>
  </si>
  <si>
    <t>Values entered into this table are presented on the various assessment sheets next to the current assessment (columns O-S).</t>
  </si>
  <si>
    <t>Tähän syötetyt tulokset näkyvät Kybermittarin arviointiosioissa nykyisten arvioiden vieressä (sarakkeissa O-S).</t>
  </si>
  <si>
    <t>De resultat som matas in här visas i Cybermätarens bedömningsavsnitt intill de nuvarande bedömningarna (i kolumnerna O-S).</t>
  </si>
  <si>
    <t>KYBERMITTARI</t>
  </si>
  <si>
    <t>Cybersecurity Self-assessment Tool</t>
  </si>
  <si>
    <t>Kyberturvallisuuden arviointityökalu</t>
  </si>
  <si>
    <t>Verktyg för bedömning av cybersäkerhet</t>
  </si>
  <si>
    <t>KYBERMITTARI-0</t>
  </si>
  <si>
    <t xml:space="preserve">Kybermittari version 2.0
Kybermittari is registered trademark. 
</t>
  </si>
  <si>
    <t xml:space="preserve">Kybermittari versio 2.0
Kybermittari on rekisteröity tavaramerkki. 
</t>
  </si>
  <si>
    <t xml:space="preserve">Cybermätarens version 2.0
</t>
  </si>
  <si>
    <t>KYBERMITTARI-10</t>
  </si>
  <si>
    <t>Organisation</t>
  </si>
  <si>
    <t>Organisaatio</t>
  </si>
  <si>
    <t>KYBERMITTARI-11</t>
  </si>
  <si>
    <t>Name</t>
  </si>
  <si>
    <t>Nimi</t>
  </si>
  <si>
    <t>Namn</t>
  </si>
  <si>
    <t>KYBERMITTARI-12</t>
  </si>
  <si>
    <t>Sector</t>
  </si>
  <si>
    <t>Toimiala</t>
  </si>
  <si>
    <t>Bransch</t>
  </si>
  <si>
    <t>KYBERMITTARI-13</t>
  </si>
  <si>
    <t>KYBERMITTARI-14</t>
  </si>
  <si>
    <t>Contact person</t>
  </si>
  <si>
    <t>Yhteyshenkilö</t>
  </si>
  <si>
    <t>Kontaktperson</t>
  </si>
  <si>
    <t>KYBERMITTARI-15</t>
  </si>
  <si>
    <t>Facilitator</t>
  </si>
  <si>
    <t>Arvioinnin vetäjä</t>
  </si>
  <si>
    <t xml:space="preserve">Handledare </t>
  </si>
  <si>
    <t>KYBERMITTARI-16</t>
  </si>
  <si>
    <t>Description of the function in scope of the assessment</t>
  </si>
  <si>
    <t>Kuvaus arvioitavasta toiminnosta</t>
  </si>
  <si>
    <t>Beskrivning av funktionen som ska utvärderas</t>
  </si>
  <si>
    <t>KYBERMITTARI-17</t>
  </si>
  <si>
    <t>Systemic impact on national or regional level</t>
  </si>
  <si>
    <t>Toiminnon yhteiskunnallinen vaikuttavuus</t>
  </si>
  <si>
    <t>Funktionens effekter för samhället</t>
  </si>
  <si>
    <t>KYBERMITTARI-18</t>
  </si>
  <si>
    <t>Start date</t>
  </si>
  <si>
    <t>Aloitus pvm.</t>
  </si>
  <si>
    <t>Startdatum</t>
  </si>
  <si>
    <t>KYBERMITTARI-19</t>
  </si>
  <si>
    <t>Latest change</t>
  </si>
  <si>
    <t>Viimeinen muutos</t>
  </si>
  <si>
    <t>Senast ändring</t>
  </si>
  <si>
    <t>KYBERMITTARI-20</t>
  </si>
  <si>
    <t>Cybersecurity Assessment</t>
  </si>
  <si>
    <t>Kyberturvallisuuden arviointi</t>
  </si>
  <si>
    <t>Bedömning av cybersäkerhet</t>
  </si>
  <si>
    <t>KYBERMITTARI-21</t>
  </si>
  <si>
    <t>Cybersecurity domains</t>
  </si>
  <si>
    <t>Kyberturvallisuuden osiot</t>
  </si>
  <si>
    <t>Avsnitten för cybersäkerheten</t>
  </si>
  <si>
    <t>KYBERMITTARI-22</t>
  </si>
  <si>
    <t>Level of Cybersecurity Investment</t>
  </si>
  <si>
    <t>KYBERMITTARI-23</t>
  </si>
  <si>
    <t>Level of cybersecurity investments (Investment)</t>
  </si>
  <si>
    <t>Kyberturvallisuuden investointien taso (Investment)</t>
  </si>
  <si>
    <t>Nivån på investeringar i cybersäkerhet (Investment)</t>
  </si>
  <si>
    <t>KYBERMITTARI-30</t>
  </si>
  <si>
    <t>Results and reference data</t>
  </si>
  <si>
    <t>Tulokset ja vertailutiedot</t>
  </si>
  <si>
    <t>Resultat och referensdata</t>
  </si>
  <si>
    <t>KYBERMITTARI-31</t>
  </si>
  <si>
    <t>Data import (Import)</t>
  </si>
  <si>
    <t>Tulosten tuonti (Import)</t>
  </si>
  <si>
    <t>Import av resultat (Import)</t>
  </si>
  <si>
    <t>KYBERMITTARI-32</t>
  </si>
  <si>
    <t>Data export (Export)</t>
  </si>
  <si>
    <t>Tulosten vienti (Export)</t>
  </si>
  <si>
    <t>Export av resultat (Export)</t>
  </si>
  <si>
    <t>KYBERMITTARI-33</t>
  </si>
  <si>
    <t>KYBERMITTARI-34</t>
  </si>
  <si>
    <t>Cybersecurity improvements report (R4)</t>
  </si>
  <si>
    <t>Kyberturvallisuuden kehityskohteiden raportti (R4)</t>
  </si>
  <si>
    <t>Rapport över utvecklingsobjekt inom cybersäkerhet (R4)</t>
  </si>
  <si>
    <t>KYBERMITTARI-35</t>
  </si>
  <si>
    <t>Spider report (R4)</t>
  </si>
  <si>
    <t>Hämäkkiraportti (R4)</t>
  </si>
  <si>
    <t>Polärdiagram (R4)</t>
  </si>
  <si>
    <t>KYBERMITTARI-36</t>
  </si>
  <si>
    <t>Management activities report (R5)</t>
  </si>
  <si>
    <t>Yleiset hallintatoimet -raportti (R5)</t>
  </si>
  <si>
    <t>Rapport över allmänna administrativa åtgärder (R5)</t>
  </si>
  <si>
    <t>KYBERMITTARI-37</t>
  </si>
  <si>
    <t>KYBERMITTARI-38</t>
  </si>
  <si>
    <t>Detailed NIST Framework Core report (R3)</t>
  </si>
  <si>
    <t>Yksityiskohtainen NIST Framework Core -raportti (R3)</t>
  </si>
  <si>
    <t>Detaljerad NIST Framework Core-rapport (R3)</t>
  </si>
  <si>
    <t>KYBERMITTARI-39</t>
  </si>
  <si>
    <t>Description of a credible worst-case scenario</t>
  </si>
  <si>
    <t>Uhkaskenaarion kuvaus (worst-case)</t>
  </si>
  <si>
    <t>Beskrivning av hotscenario (worst-case)</t>
  </si>
  <si>
    <t>KYBERMITTARI-40</t>
  </si>
  <si>
    <t xml:space="preserve">Impact of the scenario on national or regional level   </t>
  </si>
  <si>
    <t>Skenaarion yhteiskunnallinen vaikuttavuus</t>
  </si>
  <si>
    <t>Scenariots samhälleliga effekter</t>
  </si>
  <si>
    <t>KYBERMITTARI-41</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</si>
  <si>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</si>
  <si>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</si>
  <si>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</si>
  <si>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KYBERMITTARI-42</t>
  </si>
  <si>
    <t>Next review</t>
  </si>
  <si>
    <t>Seuraava arviointi</t>
  </si>
  <si>
    <t>Nästa bedömning</t>
  </si>
  <si>
    <t>KYBERMITTARI-43</t>
  </si>
  <si>
    <t>KYBERMITTARI-44</t>
  </si>
  <si>
    <t>Päiväys</t>
  </si>
  <si>
    <t>KYBERMITTARI-45</t>
  </si>
  <si>
    <t>Change</t>
  </si>
  <si>
    <t>KYBERMITTARI-46</t>
  </si>
  <si>
    <t xml:space="preserve">Data Export to NCSC-FI (Export_KTK) </t>
  </si>
  <si>
    <t>Tulosten lähetys Kyberturvallisuuskeskukselle (Export_KTK)</t>
  </si>
  <si>
    <t>Export av resultat till Cybersäkerhetscentret (Export_KTK)</t>
  </si>
  <si>
    <t>KYBERMITTARI-47</t>
  </si>
  <si>
    <t>Domain specific maturity level report (R7)</t>
  </si>
  <si>
    <t>Osiokohtainen kypsyystaso -raportti (R7)</t>
  </si>
  <si>
    <t>Ämnesområdesspecifik mognadsrapport (R7)</t>
  </si>
  <si>
    <t>KYBERMITTARI-48</t>
  </si>
  <si>
    <t>Passed practices per domain and maturity level (R6)</t>
  </si>
  <si>
    <t>Osion käytäntöjen toteutuminen kypsyystasoittain (R6)</t>
  </si>
  <si>
    <t>Godkännä praktiken per ämnesområde och mognadsniveau (R6)</t>
  </si>
  <si>
    <t>MGMT-DE</t>
  </si>
  <si>
    <t>Detect</t>
  </si>
  <si>
    <t>Havainnointi</t>
  </si>
  <si>
    <t>Observera</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</si>
  <si>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</si>
  <si>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</si>
  <si>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</si>
  <si>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</si>
  <si>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</si>
  <si>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</si>
  <si>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</si>
  <si>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</si>
  <si>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</si>
  <si>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</si>
  <si>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</si>
  <si>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</si>
  <si>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</si>
  <si>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</si>
  <si>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</si>
  <si>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</si>
  <si>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MGMT-ID</t>
  </si>
  <si>
    <t>Identify</t>
  </si>
  <si>
    <t>Tunnistaminen</t>
  </si>
  <si>
    <t>Identifiera</t>
  </si>
  <si>
    <t>MGMT-ID-0</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</si>
  <si>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</si>
  <si>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</si>
  <si>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</si>
  <si>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</si>
  <si>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</si>
  <si>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</si>
  <si>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</si>
  <si>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</si>
  <si>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</si>
  <si>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</si>
  <si>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</si>
  <si>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</si>
  <si>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</si>
  <si>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</si>
  <si>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</si>
  <si>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MGMT-PR</t>
  </si>
  <si>
    <t>Protect</t>
  </si>
  <si>
    <t>Suojautuminen</t>
  </si>
  <si>
    <t>Skydda</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</si>
  <si>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</si>
  <si>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</si>
  <si>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</si>
  <si>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</si>
  <si>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</si>
  <si>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</si>
  <si>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</si>
  <si>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</si>
  <si>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</si>
  <si>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</si>
  <si>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</si>
  <si>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</si>
  <si>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</si>
  <si>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</si>
  <si>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</si>
  <si>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</si>
  <si>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MGMT-RC</t>
  </si>
  <si>
    <t>Recover</t>
  </si>
  <si>
    <t>Palautuminen</t>
  </si>
  <si>
    <t>Återställ</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</si>
  <si>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</si>
  <si>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</si>
  <si>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</si>
  <si>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</si>
  <si>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</si>
  <si>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</si>
  <si>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</si>
  <si>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</si>
  <si>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</si>
  <si>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</si>
  <si>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</si>
  <si>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</si>
  <si>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</si>
  <si>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</si>
  <si>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</si>
  <si>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</si>
  <si>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MGMT-RS</t>
  </si>
  <si>
    <t>Respond</t>
  </si>
  <si>
    <t>Reagointi</t>
  </si>
  <si>
    <t>Åtgärda</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</si>
  <si>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</si>
  <si>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</si>
  <si>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</si>
  <si>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</si>
  <si>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</si>
  <si>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</si>
  <si>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</si>
  <si>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</si>
  <si>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</si>
  <si>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</si>
  <si>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</si>
  <si>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</si>
  <si>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</si>
  <si>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</si>
  <si>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</si>
  <si>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</si>
  <si>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Cybersecurity Program Management (PROGRAM)</t>
  </si>
  <si>
    <t>Kyberturvallisuuden hallinta (PROGRAM)</t>
  </si>
  <si>
    <t>Hantering av cybersäkerhet (PROGRAM)</t>
  </si>
  <si>
    <t>PROGRAM-0</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</si>
  <si>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</si>
  <si>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</si>
  <si>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</si>
  <si>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PROGRAM-1</t>
  </si>
  <si>
    <t>Establish Cybersecurity Program Strategy</t>
  </si>
  <si>
    <t>Kyberturvallisuusstrategia</t>
  </si>
  <si>
    <t>Cybersäkerhetsstrategi</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</si>
  <si>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</si>
  <si>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</si>
  <si>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</si>
  <si>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</si>
  <si>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Organisaatiolla on kyberturvallisuusstrategia. Tasolla 1 sen kehittämisen ja ylläpidon ei tarvitse olla systemaattista ja säännöllistä.</t>
  </si>
  <si>
    <t>Organisationen har en cybersäkerhetsstrategi. På nivå 1 behöver utvecklingen eller upprätthållandet av den inte vara systematisk och regelbunden.</t>
  </si>
  <si>
    <t>Kyberturvallisuusstrategia määrittelee organisaation kyberturvallisuustavoitteet.</t>
  </si>
  <si>
    <t>Cybersäkerhetsstrategin fastställer cybersäkerhetsmål för organisationen.</t>
  </si>
  <si>
    <t>The cybersecurity program strategy and priorities are documented and aligned with the organization’s strategic objectives and risk to critical infrastructure</t>
  </si>
  <si>
    <t>Kyberturvallisuusstrategia ja -prioriteetit on dokumentoitu. Strategia ja prioriteetit ovat linjassa organisaation yleisten strategisten tavoitteiden ja kriittiseen infrastruktuuriin kohdistuvien riskien kanssa.</t>
  </si>
  <si>
    <t>Cybersäkerhetsstrategin och -prioriteringarna har dokumenterats. Strategin och prioriteringarna är i linje med organisationens allmänna strategiska mål och de risker som berör dess kritiska infrastruktur.</t>
  </si>
  <si>
    <t>Kyberturvallisuusstrategia määrittää organisaation kyberturvallisuuden hallintamallin ("governance") ja valvontatoimet.</t>
  </si>
  <si>
    <t>Cybersäkerhetsstrategin definierar hanteringsmodellen (”governance”) och tillsynsåtgärderna för organisationens cybersäkerhet.</t>
  </si>
  <si>
    <t>Kyberturvallisuusstrategia määrittelee kyberturvallisuuden hallinta- ja organisaatiorakenteen.</t>
  </si>
  <si>
    <t>Cybersäkerhetsstrategin definierar hanterings- och organisationsstrukturen för cybersäkerheten.</t>
  </si>
  <si>
    <t>Kyberturvallisuusstrategia nimeää ne standardit ja ohjeet, joita tulee noudattaa.</t>
  </si>
  <si>
    <t>Cybersäkerhetsstrategin anger de standarder och anvisningar som ska följas.</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</si>
  <si>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</si>
  <si>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Kyberturvallisuusstrategia nimeää soveltuvin osin kaikki olennaiset vaatimustenmukaisuusvaatimukset (esimerkiksi NIST, ISO, PCI DSS), joita tulee noudattaa.</t>
  </si>
  <si>
    <t>Cybersäkerhetsstrategin anger till tillämpliga delar alla väsentliga kravenlighetskrav (exempelvis NIST, ISO, PCI DSS), som ska följas.</t>
  </si>
  <si>
    <t>The cybersecurity program strategy is updated to reflect business changes, changes in the operating environment, and changes in the threat profile (THREAT-2d)</t>
  </si>
  <si>
    <t>Kyberturvallisuusstrategia päivitetään vastaamaan muutoksia organisaation liiketoiminnassa, toimintaympäristössä tai uhkaprofiilissa [kts. THREAT-2d].</t>
  </si>
  <si>
    <t>Cybersäkerhetsstrategin uppdateras i enlighet med förändringar i organisationens affärsverksamhet, verksamhetsmiljö eller hotprofil [se THREAT-2d].</t>
  </si>
  <si>
    <t>PROGRAM-2</t>
  </si>
  <si>
    <t>Sponsor Cybersecurity Program</t>
  </si>
  <si>
    <t>Johdon tuki kyberturvallisuusohjelmalle</t>
  </si>
  <si>
    <t>Ledningens stöd till programmet för hantering av cybersäkerhet</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</si>
  <si>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</si>
  <si>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</si>
  <si>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</si>
  <si>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</si>
  <si>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Resources (people, funding, and tools) are provided, at least in an ad hoc manner, to establish the cybersecurity program</t>
  </si>
  <si>
    <t>Resurssit (henkilöt, rahoitus ja työkalut) on osoitettu kyberturvallisuuden hallinnan perustamiseen. Tasolla 1 tämän ei tarvitse olla systemaattista ja säännöllistä.</t>
  </si>
  <si>
    <t>Resurser (personal, finansiering och verktyg) har anvisats för inrättandet av hantering av cybersäkerheten. På nivå 1 behöver detta inte vara systematiskt och regelbundet.</t>
  </si>
  <si>
    <t>Organisaation ylin johto tukee kyberturvallisuuden hallintaa. Tasolla 1 tämän ei tarvitse olla systemaattista ja säännöllistä.</t>
  </si>
  <si>
    <t>Organisationens högsta ledning stöder hanteringen av cybersäkerheten. På nivå 1 behöver detta inte vara systematiskt och regelbundet.</t>
  </si>
  <si>
    <t>Kyberturvallisuuden hallinta perustuu kyberturvallisuusstrategiaan.</t>
  </si>
  <si>
    <t>Hanteringen av cybersäkerheten baserar sig på cybersäkerhetsstrategin.</t>
  </si>
  <si>
    <t>Adequate resources (people, funding, and tools) are provided to operate a cybersecurity program aligned with the program strategy</t>
  </si>
  <si>
    <t>Riittävät resurssit (henkilöt, rahoitus ja työkalut) on osoitettu kyberturvallisuusstrategian mukaisen kyberturvallisuuden hallinnan toteuttamiseen.</t>
  </si>
  <si>
    <t>Tillräckliga resurser (personal, finansiering och verktyg) har anvisats för hantering av cybersäkerheten i enlighet med cybersäkerhetsstrategin.</t>
  </si>
  <si>
    <t>Organisaation ylimmän johdon tuki kyberturvallisuuden hallinnalle  on näkyvää ja aktiivista.</t>
  </si>
  <si>
    <t>Organisationens högsta lednings stöd för hanteringen av cybersäkerheten är synligt och aktivt.</t>
  </si>
  <si>
    <t>Organisaation ylin johto tukee kyberturvallisuuspolitiikkojen ja -ohjeiden kehittämistä, ylläpitoa ja täytäntöönpanoa.</t>
  </si>
  <si>
    <t>Organisationens högsta ledning stöder utvecklingen, upprätthållandet och verkställandet av cybersäkerhetspolicyer och -anvisningar.</t>
  </si>
  <si>
    <t>Vastuu kyberturvallisuuden hallinnasta on osoitettu organisaatiossa taholle, jolla on riittävät toimivaltuudet.</t>
  </si>
  <si>
    <t>Ansvaret för hanteringen av cybersäkerheten har tilldelats en aktör inom organisationen som har tillräckliga befogenheter.</t>
  </si>
  <si>
    <t>Kyberturvallisuuden hallinnan sidosryhmät on tunnistettu ja osallistettu.</t>
  </si>
  <si>
    <t>De berörda parterna i hanteringen av cybersäkerheten har identifierats och involverats.</t>
  </si>
  <si>
    <t>Kyberturvallisuuden hallinnan toiminta tarkastetaan aika ajoin, jotta varmistetaan että toimet ovat linjassa kyberturvallisuusstrategian kanssa.</t>
  </si>
  <si>
    <t>Verksamheten inom hanteringen av cybersäkerheten ses över då och då för att säkerställa att åtgärderna är i linje med cybersäkerhetsstrategin.</t>
  </si>
  <si>
    <t>Riippumaton taho tarkastaa organisaation kyberturvallisuuteen liittyvät toiminnat aika ajoin ja määriteltyjen tilanteiden kuten prosessimuutosten yhteydessä, jotta varmistutaan että toiminta on kyberturvallisuuspolitiikkojen ja -ohjeiden mukaista.</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</si>
  <si>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</si>
  <si>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PROGRAM-2k</t>
  </si>
  <si>
    <t>The cybersecurity program addresses and enables the achievement of regulatory compliance, as appropriate</t>
  </si>
  <si>
    <t>Kyberturvallisuuden hallinnassa huomioidaan sääntelyvaatimukset ja luodaan soveltuvin osin edellytykset niiden saavuttamiselle.</t>
  </si>
  <si>
    <t>I hanteringen av cybersäkerheten beaktar man kraven enligt regelverken och skapar till tillämpliga delar förutsättningar för uppnående av dem.</t>
  </si>
  <si>
    <t>PROGRAM-2l</t>
  </si>
  <si>
    <t>Organisaatio tekee yhteistyötä organisaation ulkopuolisten toimijoiden kanssa osallistuakseen kyberturvallisuuteen liittyvien standardien, ohjeistusten, johtavien käytäntöjen, opittujen kokemusten sekä kehittyvien teknologioiden kehittämiseen ja täytäntöönpanoon.</t>
  </si>
  <si>
    <t>Organisationen samarbetar med aktörer utanför organisationen för att delta i utvecklingen och verkställandet av standarder, anvisningar, ledande praxis, erfarenheter och ny teknologi som anknyter till cybersäkerhet.</t>
  </si>
  <si>
    <t>PROGRAM-3</t>
  </si>
  <si>
    <t>PROGRAM-3-0</t>
  </si>
  <si>
    <t>PROGRAM-osion toimintaa varten on määritetty dokumentoidut toimintatavat, joita noudatetaan ja päivitetään säännöllisesti.</t>
  </si>
  <si>
    <t>För verksamheten inom ämnesområdet PROGRAM har man fastställt dokumenterade rutiner, som följs och uppdateras regelbundet.</t>
  </si>
  <si>
    <t>PROGRAM-osion toimintaa varten on tarjolla riittävät resurssit (henkilöstö, rahoitus ja työkalut).</t>
  </si>
  <si>
    <t>Det finns tillräckligt med resurser för verksamheten inom ämnesområdet PROGRAM (personal, finansiering och verktyg).</t>
  </si>
  <si>
    <t>PROGRAM-osion toimintaa ohjataan vaatimuksilla, jotka on asetettu organisaation johtotason politiikassa (tai vastaavassa ohjeistuksessa).</t>
  </si>
  <si>
    <t>Verksamheten inom ämnesområdet PROGRAM styrs genom krav som ställts upp i policyn på organisationens ledningsnivå (eller i motsvarande anvisningar).</t>
  </si>
  <si>
    <t>PROGRAM-osion toimintaa suorittavilla työntekijöillä on riittävät tiedot ja taidot tehtäviensä suorittamiseen.</t>
  </si>
  <si>
    <t>De arbetstagare som utför verksamheten inom ämnesområdet PROGRAM har tillräckliga kunskaper och färdigheter för sina uppgifter.</t>
  </si>
  <si>
    <t>PROGRAM-osion toiminnan suorittamiseen tarvittavat vastuut, tilivelvollisuudet ja valtuutukset on jalkautettu soveltuville työntekijöille.</t>
  </si>
  <si>
    <t>De ansvar, kontoskyldigheter och behörigheter som krävs för verksamheten inom ämnesområdet PROGRAM har delats ut till lämpliga arbetstagare.</t>
  </si>
  <si>
    <t>PROGRAM-osion toiminnan vaikuttavuutta arvioidaan ja seurataan.</t>
  </si>
  <si>
    <t>Effektiviteten hos verksamheten inom ämnesområdet PROGRAM utvärderas och följs upp.</t>
  </si>
  <si>
    <t>Event and Incident Response, Continuity of Operations (RESPONSE)</t>
  </si>
  <si>
    <t>Tapahtumien ja häiriöiden hallinta, toiminnan jatkuvuus (RESPONSE)</t>
  </si>
  <si>
    <t>Hantering av händelser och störningar, verksamhetens kontinuitet (RESPONSE)</t>
  </si>
  <si>
    <t>RESPONSE-0</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</si>
  <si>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</si>
  <si>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</si>
  <si>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</si>
  <si>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RESPONSE-1</t>
  </si>
  <si>
    <t>Detect Cybersecurity Events</t>
  </si>
  <si>
    <t>Tapahtumien havainnointi</t>
  </si>
  <si>
    <t>Observation av händelser</t>
  </si>
  <si>
    <t>RESPONSE-1-0</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</si>
  <si>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</si>
  <si>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</si>
  <si>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</si>
  <si>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Detected cybersecurity events are reported to a specified person or role and logged, at least in an ad hoc manner</t>
  </si>
  <si>
    <t>Havaitut kybertapahtumat raportoidaan ennalta määritellyille henkilöille tai roolien haltijoille ja niistä pidetään lokia. Tasolla 1 tämän ei tarvitse olla systemaattista ja säännöllistä.</t>
  </si>
  <si>
    <t>Upptäckta cybersäkerhetshändelser rapporteras till personer eller rollinnehavare som fastställts på förhand och man för logg över dem. På nivå 1 behöver detta inte vara systematiskt och regelbundet.</t>
  </si>
  <si>
    <t>Kybertapahtumista ja niiden havaitsemisesta on laadittu kriteeristö (johon kuuluu esimerkiksi määritelmä tilanteista, jotka täyttävät kybertapahtuman määritelmän tai määritelmä siitä, missä kybertapahtumia voidaan havaita).</t>
  </si>
  <si>
    <t>Kriterier har utarbetats för cyberhändelser och observation av dem (som omfattar exempelvis en definition av situationer som uppfyller definitionen av en cybersäkerhetshändelse eller en definition av var cybersäkerhetshändelser kan observeras).</t>
  </si>
  <si>
    <t>Cybersecurity events are logged based on the established criteria</t>
  </si>
  <si>
    <t>Kybertapahtumat kirjataan lokiin laaditun kriteeristön mukaisesti.</t>
  </si>
  <si>
    <t>Cybersäkerhetshändelser loggas i enlighet med de utarbetade kriterierna.</t>
  </si>
  <si>
    <t>Tapahtumien tietoja verrataan keskenään, jotta niistä tunnistettaisiin mahdollisia säännönmukaisuuksia, trendejä tai muita yhteisiä piirteitä, joilla voitaisiin tukea kyberhäiriöiden analysointityötä.</t>
  </si>
  <si>
    <t>Information om olika händelser jämförs med varandra för att upptäcka eventuella regelbundenheter, trender eller andra gemensamma drag, som kan stödja arbetet med analys av cyberstörningar.</t>
  </si>
  <si>
    <t>Cybersecurity event detection activities are adjusted based on identified risks (RISK-2a) and the organization’s threat profile (THREAT-2d)</t>
  </si>
  <si>
    <t>Kybertapahtumien havaitsemistoimia ohjataan tunnistettujen riskien [kts. RISK-2a] ja organisaation uhkaprofiilin perusteella [kts. THREAT-2d].</t>
  </si>
  <si>
    <t>Åtgärderna för observation av cyberhändelser styrs utifrån identifierade risker [se RISK-2a] och organisationens hotprofil [se THREAT-2d].</t>
  </si>
  <si>
    <t>Toiminnon tilannekuvaa seurataan siten, että se tukee mahdollisten kybertapahtumien havaitsemista.</t>
  </si>
  <si>
    <t>Funktionens lägesbild följs upp så att den stöder observationen av eventuella cyberhändelser.</t>
  </si>
  <si>
    <t>RESPONSE-2</t>
  </si>
  <si>
    <t>Analyze Cybersecurity Events and Declare Incidents</t>
  </si>
  <si>
    <t>Tapahtumien analysointi ja häiriötilanteiden määrittäminen</t>
  </si>
  <si>
    <t>Analys av händelser och definition av störningssituationer</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</si>
  <si>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</si>
  <si>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</si>
  <si>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</si>
  <si>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</si>
  <si>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Kyberhäiriöiden määrittämisestä on laadittu kriteeristö. Tasolla 1 tämän ei tarvitse olla systemaattista ja säännöllistä.</t>
  </si>
  <si>
    <t>Kriterier har utarbetats för definition av cybersäkerhetsstörningar. På nivå 1 behöver detta inte vara systematiskt och regelbundet.</t>
  </si>
  <si>
    <t>Kybertapahtumat analysoidaan siten, että se tukee mahdollisten kyberhäiriöiden määrittämistä. Tasolla 1 tämän ei tarvitse olla systemaattista ja säännöllistä.</t>
  </si>
  <si>
    <t>Cybersäkerhetshändelser analyseras så att analysen stöder definitionen av eventuella cybersäkerhetsstörningar. På nivå 1 behöver detta inte vara systematiskt och regelbundet.</t>
  </si>
  <si>
    <t>Cybersecurity incident declaration criteria are formally established based on the potential impact to the function</t>
  </si>
  <si>
    <t>Kyberhäiriöiden määrittämisestä on laadittu virallinen kriteeristö, joka perustuu siihen, miten häiriöt voivat vaikuttaa toimintoon.</t>
  </si>
  <si>
    <t>Offentliga kriterier har utarbetats för definitionen av cybersäkerhetsstörningar. De baserar sig på hur störningarna kan påverka funktionen.</t>
  </si>
  <si>
    <t>Kybertapahtumat määritetään kyberhäiriöiksi laaditun kriteeristön mukaisesti.</t>
  </si>
  <si>
    <t>Cybersäkerhetshändelser definieras som cybersäkerhetsstörningar enligt de utarbetade kriterierna.</t>
  </si>
  <si>
    <t>Kyberhäiriöiden määrittämisen kriteeristö päivitetään aika ajoin ja määriteltyjen tilanteiden kuten organisaatiomuutosten, harjoitustoiminnasta saatujen kokemusten tai uusien havaittujen uhkien perusteella.</t>
  </si>
  <si>
    <t>Kriterierna för definition av cybersäkerhetsstörningar uppdateras då och då samt i samband med specifika situationer såsom vid organisationsförändringar eller utifrån erfarenheter från övningar eller nya upptäckta hot.</t>
  </si>
  <si>
    <t>There is a repository where cybersecurity events and incidents are logged and tracked to closure</t>
  </si>
  <si>
    <t>Kybertapahtumista ja -häiriöistä pidetään rekisteriä, johon tapahtumat ja häiriöt kirjataan ja jossa niitä seurataan lopputulemiin asti.</t>
  </si>
  <si>
    <t>Man för ett register över cybersäkerhetshändelser och -störningar, där händelser och störningar registreras och följs upp tills de är över.</t>
  </si>
  <si>
    <t>Cybersecurity stakeholders (for example, government, connected organizations, vendors, sector organizations, regulators, and internal entities) are identified and notified of events and incidents based on situational awareness reporting requirements (SITUATION-3d)</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</si>
  <si>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</si>
  <si>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</si>
  <si>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Kyberhäiriöiden määrittämisen kriteeristö on linjassa kyberriskien priorisoinnin kriteereiden kanssa [kts. RISK-3b].</t>
  </si>
  <si>
    <t>Kriterierna för definiering av cybersäkerhetsstörningar är i linje med kriterierna för prioritering av cybersäkerhetsrisker [se  RISK-3b].</t>
  </si>
  <si>
    <t>Cybersecurity incidents are correlated to support the discovery of patterns, trends, and other common features</t>
  </si>
  <si>
    <t>Kyberhäiriöiden tietoja verrataan keskenään, jotta niistä tunnistettaisiin mahdollisia säännönmukaisuuksia, trendejä tai muita yhteisiä piirteitä.</t>
  </si>
  <si>
    <t>Information om olika cybersäkerhetsstörningar jämförs för att identifiera eventuella regelbundenheter, trender eller andra gemensamma drag.</t>
  </si>
  <si>
    <t>RESPONSE-3</t>
  </si>
  <si>
    <t>Respond to Cybersecurity Events and Incidents</t>
  </si>
  <si>
    <t>Tapahtumiin ja häiriöihin reagoiminen</t>
  </si>
  <si>
    <t>Reaktion på händelser och störningar</t>
  </si>
  <si>
    <t>RESPONSE-3-0</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</si>
  <si>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</si>
  <si>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</si>
  <si>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</si>
  <si>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Cybersecurity event and incident response personnel are identified and roles are assigned, at least in an ad hoc manner</t>
  </si>
  <si>
    <t>Kybertapahtumiin ja -häiriöihin reagoimista varten on tunnistettu soveltuvat työntekijät ja osoitettu heille heidän roolinsa. Tasolla 1 tämän ei tarvitse olla systemaattista ja säännöllistä.</t>
  </si>
  <si>
    <t>Man har identifierat lämpliga arbetstagare för att reagera på cybersäkerhetshändelser och -störningar samt tilldelat dem roller. På nivå 1 behöver detta inte vara systematiskt och regelbundet.</t>
  </si>
  <si>
    <t>Responses to cybersecurity events and incidents are executed, at least in an ad hoc manner, to limit impact to the function and restore normal operations</t>
  </si>
  <si>
    <t>Kybertapahtumiin- ja häiriöihin reagoidaan siten, että rajoitetaan toimintoon kohdistuvaa vaikutusta ja palautetaan toiminta normaaliksi. Tasolla 1 tämän ei tarvitse olla systemaattista ja säännöllistä.</t>
  </si>
  <si>
    <t>Man reagerar på cybersäkerhetshändelser och -störningar så att man begränsar effekten på funktionen och återställer verksamheten till det normala. På nivå 1 behöver detta inte vara systematiskt och regelbundet.</t>
  </si>
  <si>
    <t>Kyberhäiriöistä tuotetaan raportointia (esimerkiksi sisäisesti, CERT-FI tai soveltuville ISAC-ryhmille). Tasolla 1 tämän ei tarvitse olla systemaattista ja säännöllistä.</t>
  </si>
  <si>
    <t>Cybersäkerhetsstörningar rapporteras (exempelvis internt, till CERT-FI eller till lämpliga ISAC-grupper). På nivå 1 behöver detta inte vara systematiskt och regelbundet.</t>
  </si>
  <si>
    <t>Kyberhäiriöiden reagoimisen varalle on luotu suunnitelma, jota pidetään yllä ja joka kattaa koko häiriönhallinnan elinkaaren.</t>
  </si>
  <si>
    <t>Man har utarbetat en plan på hur man reagerar på cyberstörningar. Planen ska vara uppdaterad och täcka hela livscykeln för störningshanteringen.</t>
  </si>
  <si>
    <t>Cybersecurity event and incident response is executed according to defined plans and procedures</t>
  </si>
  <si>
    <t>Kybertapahtumiin ja -häiriöihin reagoidaan määriteltyjen suunnitelmien ja prosessien mukaisesti.</t>
  </si>
  <si>
    <t>Reaktionerna på cybersäkerhetshändelser och -störningar följer fastställda planer och processer.</t>
  </si>
  <si>
    <t>Cybersecurity event and incident response plan exercises are conducted periodically and according to defined triggers, such as system changes and external events</t>
  </si>
  <si>
    <t>Kyberhäiriöihin ja -tapahtumiin reagoinnin suunnitelmia harjoitellaan aika ajoin ja määriteltyjen tilanteiden kuten järjestelmämuutosten tai ulkoisten tapahtumien yhteydessä.</t>
  </si>
  <si>
    <t>Man övar på planen för reaktion på cybersäkerhetsstörningar och -händelser då och då samt i specifika situationer såsom i samband med systemförändringar eller externa händelser.</t>
  </si>
  <si>
    <t>Cybersecurity event and incident lessons-learned activities are performed and corrective actions are taken, including updates to the incident response plan</t>
  </si>
  <si>
    <t>Kybertapahtumien ja -häiriöiden perusteella toteutetuista toimista otetaan opiksi ja korjaavia toimenpiteitä toteutetaan (mukaan lukien valmiussuunnitelmien päivittäminen).</t>
  </si>
  <si>
    <t>Man tar lärdom av de åtgärder som utförts på grund av cybersäkerhetshändelser och -störningar och utför korrigerande åtgärder (inklusive att uppdatera beredskapsplanerna).</t>
  </si>
  <si>
    <t>Cybersecurity event and incident root-cause analysis is performed and corrective actions are taken, including updates to the incident response plan</t>
  </si>
  <si>
    <t>Kybertapahtumien ja -häiriöiden juurisyyt analysoidaan ja korjaavia toimenpiteitä toteutetaan (mukaan lukien valmiussuunnitelmien päivittäminen).</t>
  </si>
  <si>
    <t>De bakomliggande orsakerna till cybersäkerhetshändelser och -störningar analyseras och man utför korrigerande åtgärder (inklusive att uppdatera beredskapsplanerna).</t>
  </si>
  <si>
    <t>Cybersecurity event and incident responses are coordinated with vendors, law enforcement, and other external entities as appropriate, including support for evidence collection and preservation</t>
  </si>
  <si>
    <t>Kybertapahtumiin ja -häiriöihin reagointi koordinoidaan soveltuvin osin toimittajien, viranomaisten ja muiden ulkopuolisten tahojen kanssa. Tähän kuuluu todistusaineiston kerääminen ja säilyttäminen.</t>
  </si>
  <si>
    <t>Reaktionerna på cybersäkerhetshändelser och -störningar samordnas till tillämpliga delar med leverantörer, myndigheter och andra utomstående aktörer. Hit hör insamling och förvaring av bevismaterial.</t>
  </si>
  <si>
    <t>Cybersecurity event and incident response personnel participate in joint cybersecurity exercises with other organizations</t>
  </si>
  <si>
    <t>Kybertapahtumien ja -häiriöiden käsittelyyn ja reagointiin osallistuvat työntekijät ottavat osaa yhteisiin harjoituksiin muiden organisaatioiden kanssa (esim. työpöytäharjoitukset, simulaatiot).</t>
  </si>
  <si>
    <t>Team som deltar i behandlingen av händelser och incidenter i cybersäkerheten deltar i gemensamma övningar med andra organisationer (t.ex. skrivbordsövningar, simulationer)</t>
  </si>
  <si>
    <t>Cybersecurity event and incident responses leverage and trigger predefined states of operation (SITUATION-3h)</t>
  </si>
  <si>
    <t>Kybertapahtumiin ja -häiriöihin reagoinnissa noudatetaan ennalta määriteltyjä toimintatiloja [kts. SITUATION-3h].</t>
  </si>
  <si>
    <t>I reaktionen på cybersäkerhetshändelser och -störningar följer man driftlägen som definierats på förhand [se SITUATION-3h].</t>
  </si>
  <si>
    <t>RESPONSE-4</t>
  </si>
  <si>
    <t>Address Cybersecurity in Continuity of Operations</t>
  </si>
  <si>
    <t>Kyberturvallisuus osana toiminnan jatkuvuutta</t>
  </si>
  <si>
    <t>Cybersäkerhet som en del av verksamhetens kontinuitet</t>
  </si>
  <si>
    <t>RESPONSE-4-0</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</si>
  <si>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</si>
  <si>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</si>
  <si>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</si>
  <si>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</si>
  <si>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Tiedoista on saatavilla varmuuskopiot, joita testaan. Tasolla 1 tämän ei tarvitse olla systemaattista ja säännöllistä.</t>
  </si>
  <si>
    <t>Det finns säkerhetskopior av informationen, som testas. På nivå 1 behöver detta inte vara systematiskt och regelbundet.</t>
  </si>
  <si>
    <t>Varaosia tarvitsevat IT-laitteet (ja mahdolliset OT-laitteet) on tunnistettu. Tasolla 1 tämän ei tarvitse olla systemaattista ja säännöllistä.</t>
  </si>
  <si>
    <t>IT-apparater (och eventuella OT-apparater) som behöver reservdelar har identifierats. På nivå 1 behöver detta inte vara systematiskt och regelbundet.</t>
  </si>
  <si>
    <t>An analysis of the impacts from potential cybersecurity events informs the development of continuity plans</t>
  </si>
  <si>
    <t>Jatkuvuussuunnitelmien kehittämisessä huomioidaan arvio mahdollisten kybertapahtumien vaikutuksista.</t>
  </si>
  <si>
    <t>I utvecklingen av kontinuitetsplanerna beaktas bedömningen av eventuella cybersäkerhetshändelsers effekter.</t>
  </si>
  <si>
    <t>Jatkuvuussuunnitelmissa on tunnistettu ja dokumentoitu ne laitteet, ohjelmistot ja tietovarannot sekä toiminnat, jotka minimissään tarvitaan toiminnon toiminnan ylläpitämiseksi.</t>
  </si>
  <si>
    <t>I kontinuitetsplanerna identifieras och dokumenteras de anordningar, programvaror och datalager samt funktioner som minst krävs för att upprätthålla verksamheten inom funktionen.</t>
  </si>
  <si>
    <t>Continuity plans address IT, OT, and information assets important to the delivery of the function, including the availability of backup data and replacement, redundant, and spare IT and OT assets (ASSET-1a, ASSET-2a)</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</si>
  <si>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</si>
  <si>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</si>
  <si>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Jatkuvuussuunnitelmat testataan arvioimalla ja/tai harjoittelemalla aika ajoin ja määriteltyjen tilanteiden kuten järjestelmämuutosten tai ulkoisten tapahtumien yhteydessä.</t>
  </si>
  <si>
    <t>Kontinuitetsplanerna testas genom bedömningar och/eller övningar då och då samt i specifika situationer såsom i samband med systemförändringar eller externa händelser.</t>
  </si>
  <si>
    <t>Data backups are protected with at least the same controls as source data</t>
  </si>
  <si>
    <t>Varmuuskopiot suojataan vähintään yhtä hyvin mekanismein kuin alkuperäinen tietovaranto on suojattu.</t>
  </si>
  <si>
    <t>Säkerhetskopior skyddas med mekanismer som är minst lika bra som de mekanismer som skyddar den ursprungliga informationsresursen.</t>
  </si>
  <si>
    <t>Varmuuskopiot on erotettu loogisesti tai fyysisesti alkuperäisestä tietovarannosta.</t>
  </si>
  <si>
    <t>Säkerhetskopiorna är logiskt eller fysiskt åtskilda från den ursprungliga informationsresursen.</t>
  </si>
  <si>
    <t>Varaosia on saatavilla niitä tarvitseviin IT-laitteisiin (ja mahdollisiin OT-laitteisiin).</t>
  </si>
  <si>
    <t>Reservdelar finns tillgängliga för de IT-apparater (och eventuella OT-apparater) som behöver sådana.</t>
  </si>
  <si>
    <t>Recovery time objectives (RTOs) and recovery point objectives (RPOs) for assets important to the delivery of the function are incorporated into continuity plans (ASSET-1a, ASSET-2a)</t>
  </si>
  <si>
    <t>Jatkuvuussuunnitelmiin kuuluu toipumisajan ("RTO, Recovery Time Objective") ja toipumispisteen ("Recovery Point Objective, RPO") määrittely toiminnon kannalta tärkeille laitteille, ohjelmistoille ja tietovarannoille [kts. ASSET-1a, ASSET-2a].</t>
  </si>
  <si>
    <t>Till kontinuitetsplanerna hör fastställande av en återhämtningstid (”RTO, Recovery Time Objective”) och en återhämtningspunkt (”Recovery Point Objective, RPO”) för apparater, programvaror och informationsresurser som är viktiga för funktionen [se ASSET-1a, ASSET-2a].</t>
  </si>
  <si>
    <t>Jatkuvuussuunnitelman käyttöönottamisen kriteerit kyberhäiriötilanteissa on määritetty ja viestitty häiriöiden käsittelystä ja valmiussuunnitelmista vastuussa oleville työntekijöille.</t>
  </si>
  <si>
    <t>Kriterier för ibruktagande av kontinuitetsplan i en situation med en cybersäkerhetsstörning har definierats och kommunicerats till de arbetstagare som ansvarar för hanteringen av störningar och för beredskapsplanerna.</t>
  </si>
  <si>
    <t>Continuity plans are aligned with identified risks (RISK-2a) and the organization’s threat profile (THREAT-2d) to ensure coverage of identified risk categories and threats</t>
  </si>
  <si>
    <t>Jatkuvuussuunnitelmat ovat linjassa tunnistettujen riskien kanssa [kts. RISK-2a] ja organisaation uhkaprofiiliin [kts. THREAT-2d], jotta huomioidaan tunnistetut riskikategoriat ja uhat.</t>
  </si>
  <si>
    <t>Kontinuitetsplanerna är i linje med de identifierade riskerna [se RISK-2a] och organisationens hotprofil [se THREAT-2d], så att man beaktar de identifierade riskkategorierna och hoten.</t>
  </si>
  <si>
    <t>Continuity plan exercises address higher priority risks (RISK-3a)</t>
  </si>
  <si>
    <t>Jatkuvuusharjoituksissa käsitellään korkean prioriteetin riskit [kts. RISK-3a].</t>
  </si>
  <si>
    <t>I kontinuitetsövningar behandlas högprioriterade risker [se RISK-3a].</t>
  </si>
  <si>
    <t>Jatkuvuussuunnitelmien testauksesta tai tositilanteista saatuja havaintoja verrataan asetettuihin toipumistavoitteisiin ja suunnitelmia kehitetään näiden havaintojen perusteella.</t>
  </si>
  <si>
    <t>Observationer från testningen av kontinuitetsplanen och från verkliga situationer jämförs med de uppställda återhämtningsmålen, och planerna utvecklas utifrån dessa observationer.</t>
  </si>
  <si>
    <t>Cybersecurity incident content within continuity plans is periodically reviewed and updated</t>
  </si>
  <si>
    <t>Jatkuvuussuunnitelmien kyberhäiriöihin liittyvä sisältö tarkastetaan ja päivitetään aika ajoin.</t>
  </si>
  <si>
    <t>Det innehåll i kontinuitetsplanerna som berör cybersäkerhetsstörningar granskas och uppdateras då och då.</t>
  </si>
  <si>
    <t>RESPONSE-4q</t>
  </si>
  <si>
    <t>Jatkuvuussuunnitelmat tarkastetaan ja päivitetään aika ajoin.</t>
  </si>
  <si>
    <t>Kontinuitetsplanerna granskas och uppdateras då och då.</t>
  </si>
  <si>
    <t>RESPONSE-5</t>
  </si>
  <si>
    <t>RESPONSE-5-0</t>
  </si>
  <si>
    <t>RESPONSE-osion toimintaa varten on määritetty dokumentoidut toimintatavat, joita noudatetaan ja päivitetään säännöllisesti.</t>
  </si>
  <si>
    <t>För verksamheten inom ämnesområdet RESPONSE har man fastställt dokumenterade rutiner, som följs och uppdateras regelbundet.</t>
  </si>
  <si>
    <t>RESPONSE-osion toimintaa varten on tarjolla riittävät resurssit (henkilöstö, rahoitus ja työkalut).</t>
  </si>
  <si>
    <t>Det finns tillräckligt med resurser för verksamheten inom ämnesområdet RESPONSE (personal, finansiering och verktyg).</t>
  </si>
  <si>
    <t>RESPONSE-osion toimintaa ohjataan vaatimuksilla, jotka on asetettu organisaation johtotason politiikassa (tai vastaavassa ohjeistuksessa).</t>
  </si>
  <si>
    <t>Verksamheten inom ämnesområdet RESPONSE styrs genom krav som ställts upp i policyn på organisationens ledningsnivå (eller i motsvarande anvisningar).</t>
  </si>
  <si>
    <t>RESPONSE-osion toimintaa suorittavilla työntekijöillä on riittävät tiedot ja taidot tehtäviensä suorittamiseen.</t>
  </si>
  <si>
    <t>De arbetstagare som utför verksamheten inom ämnesområdet RESPONSE har tillräckliga kunskaper och färdigheter för sina uppgifter.</t>
  </si>
  <si>
    <t>RESPONSE-osion toiminnan suorittamiseen tarvittavat vastuut, tilivelvollisuudet ja valtuutukset on jalkautettu soveltuville työntekijöille.</t>
  </si>
  <si>
    <t>De ansvar, kontoskyldigheter och behörigheter som krävs för verksamheten inom ämnesområdet RESPONSE har delats ut till lämpliga arbetstagare.</t>
  </si>
  <si>
    <t>RESPONSE-osion toiminnan vaikuttavuutta arvioidaan ja seurataan.</t>
  </si>
  <si>
    <t>Effektiviteten hos verksamheten inom ämnesområdet RESPONSE utvärderas och följs upp.</t>
  </si>
  <si>
    <t>Risk Management (RISK)</t>
  </si>
  <si>
    <t>Riskienhallinta (RISK)</t>
  </si>
  <si>
    <t>Riskhantering (RISK)</t>
  </si>
  <si>
    <t>RISK-0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</si>
  <si>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</si>
  <si>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</si>
  <si>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</si>
  <si>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RISK-1</t>
  </si>
  <si>
    <t>Establish and Maintain Cyber Risk Management Strategy and Program</t>
  </si>
  <si>
    <t>Kyberriskienhallinnan suunnitelma</t>
  </si>
  <si>
    <t>Plan för hantering av cybersäkerhetsrisker</t>
  </si>
  <si>
    <t>RISK-1-0</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</si>
  <si>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</si>
  <si>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</si>
  <si>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</si>
  <si>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Organisaation kyberriskienhallintaa ohjaa suunnitelma (esimerkiksi strategia tai vastaava johtotason politiikka). Tasolla 1 sen kehittämisen ja ylläpidon ei tarvitse olla systemaattista ja säännöllistä.</t>
  </si>
  <si>
    <t>Organisationens hantering av cybersäkerhetsrisker styrs av en plan (exempelvis en strategi eller motsvarande policy på ledningsnivån). På nivå 1 behöver utvecklingen eller upprätthållandet av den inte vara systematisk och regelbunden.</t>
  </si>
  <si>
    <t>A strategy for cyber risk management is established and maintained to support the organization’s cybersecurity program strategy (PROGRAM-1b) and enterprise architecture</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</si>
  <si>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</si>
  <si>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</si>
  <si>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Kyberriskienhallinnan toimenpiteistä jaetaan tietoa soveltuville sidosryhmille.</t>
  </si>
  <si>
    <t>Information om åtgärderna inom hanteringen av cybersäkerhetsrisker delas till lämpliga berörda parter.</t>
  </si>
  <si>
    <t>Kyberriskienhallintaa varten on määritetty hallintamalli (ref. "governance"), jota ylläpidetään säännöllisesti. Hallintamalliin kuuluvat mm. riskienhallinnan vastuut, velvollisuudet ja päätöksentekorakenteet.</t>
  </si>
  <si>
    <t>För hanteringen av cybersäkerhetsrisker har man fastställt en administrationsmodell (ref. ”governance”), som uppdateras regelbundet. Till administrationsmodellen hör bland annat ansvar, skyldigheter och beslutsstrukturer för riskhanteringen.</t>
  </si>
  <si>
    <t>A cyber risk management program is established and maintained to implement and perform activities in the RISK domain in alignment with the organization’s mission and objectives</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</si>
  <si>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</si>
  <si>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</si>
  <si>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The cyber risk strategy and program activities are coordinated with the organization’s enterprise-wide risk management strategy and program</t>
  </si>
  <si>
    <t>Kyberriskienhallintaprosessin ja -suunnitelman mukaisia toimenpiteitä ohjaa koko organisaation laajuinen riskienhallintaprosessi ja -suunnitelma.</t>
  </si>
  <si>
    <t>Åtgärderna inom processen och planen för hanteringen av cybersäkerhetsrisker styrs av den riskhanteringsprocess och -plan som omfattar hela organisationen.</t>
  </si>
  <si>
    <t>RISK-2</t>
  </si>
  <si>
    <t>Identify Cyber Risk</t>
  </si>
  <si>
    <t>Kyberriskien tunnistaminen</t>
  </si>
  <si>
    <t>Identifiering av cybersäkerhetsrisker</t>
  </si>
  <si>
    <t>RISK-2-0</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</si>
  <si>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</si>
  <si>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</si>
  <si>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</si>
  <si>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Kyberriskejä tunnistetaan. Tasolla 1 tämän ei tarvitse olla systemaattista ja säännöllistä.</t>
  </si>
  <si>
    <t>Cybersäkerhetsrisker identifieras. På nivå 1 behöver detta inte vara systematiskt och regelbundet.</t>
  </si>
  <si>
    <t>Tunnistetut kyberriskit jaetaan erillisiin kategorioihin, jotta riskejä voidaan hallita kategoriakohtaisesti (kategorioita voivat olla esimerkiksi tietovuodot, sisäiset virheet, ransomware tai OT-laitteiden kaappaus).</t>
  </si>
  <si>
    <t>De identifierade cybersäkerhetsriskerna delas in i olika kategorier, så att riskerna kan hanteras kategorispecifikt (kategorierna kan vara exempelvis dataläckor, interna fel, ransomware eller kapning av OT-apparater).</t>
  </si>
  <si>
    <t>Cyber risk identification leverages multiple risk identification techniques and information sources</t>
  </si>
  <si>
    <t>Kyberriskien tunnistamisessa hyödynnetään useita eri tietolähteitä ja tunnistusmenetelmiä.</t>
  </si>
  <si>
    <t>I identifieringen av cyberrisker använder man flera olika informationskällor och identifieringsmetoder.</t>
  </si>
  <si>
    <t>Kyberriskien tunnistamiseen osallistuu edustajia soveltuvista operatiivisen toiminnan ja liiketoiminnan yksiköistä.</t>
  </si>
  <si>
    <t>Representanter för lämpliga enheter inom den operativa verksamheten och affärsverksamheten deltar i identifieringen av cybersäkerhetsrisker.</t>
  </si>
  <si>
    <t>Kyberriskit ja kyberriskikategoriat dokumentoidaan riskirekisteriin (tai vastaavaan tietovarastoon).</t>
  </si>
  <si>
    <t>Cybersäkerhetsriskerna och cybersäkerhetsriskkategorierna dokumenteras i ett riskregister (eller i en motsvarande informationsresurs).</t>
  </si>
  <si>
    <t>Kyberriskeille ja kyberriskikategorioille on nimitetty omistajat.</t>
  </si>
  <si>
    <t>Ägare har utsetts för cybersäkerhetsriskerna och cybersäkerhetsriskkategorierna.</t>
  </si>
  <si>
    <t>Kyberriskien tunnistamista tehdään aika ajoin ja määriteltyjen tilanteiden, kuten järjestelmämuutosten tai ulkoisten kybertapahtumien yhteydessä.</t>
  </si>
  <si>
    <t>Cybersäkerhetsriskerna identifieras då och då samt i specifika situationer, exempelvis vid systemförändringar eller externa cybersäkerhetshändelser.</t>
  </si>
  <si>
    <t>Cyber risk identification activities leverage asset inventory and prioritization information from the ASSET domain</t>
  </si>
  <si>
    <t>Kyberriskien tunnistamisessa hyödynnetään ASSET-osion laitteiden, ohjelmistojen ja tietovarantojen rekisterejä sekä priorisointitietoja.</t>
  </si>
  <si>
    <t>I identifieringen av cybersäkerhetsrisker använder man ASSET-ämnesområdets register och prioritetsuppgifter för apparater, programvara och informationsresurser.</t>
  </si>
  <si>
    <t>Vulnerability management information from THREAT domain activities is used to update cyber risks and identify new risks (such as risks arising from new or unmitigated vulnerabilities)</t>
  </si>
  <si>
    <t>Haavoittuvuustietoa uhkien hallinnan osiosta [kts. THREAT] käytetään uusien kyberriskien tunnistamiseen ja olemassa olevien kyberriskien päivittämiseen (esimerkiksi tunnistamaan riskejä, jotka johtuvat havaituista ja/tai paikkaamattomista haavoittuvuuksista).</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</si>
  <si>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</si>
  <si>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Uhkatietoa uhkien hallinnan osiosta [kts. THREAT] käytetään uusien kyberriskien tunnistamiseen ja olemassa olevien kyberriskien päivittämiseen.</t>
  </si>
  <si>
    <t>Information om hot från ämnesområdet för hantering av hot [se THREAT] används för att identifiera nya cybersäkerhetsrisker och uppdatera befintliga.</t>
  </si>
  <si>
    <t>Kumppaniverkoston riskienhallinnan osion toimenpiteistä [kts. THIRDPARTY] saatua tietoa käytetään uusien kyberriskien tunnistamiseen ja olemassa olevien kyberriskien päivittämiseen.</t>
  </si>
  <si>
    <t>Information från åtgärderna i ämnesområdet för riskhantering i partnernätverket [se THIRDPARTY] används för att identifiera nya cybersäkerhetsrisker och uppdatera befintliga.</t>
  </si>
  <si>
    <t>Conformance gaps between as built systems and networks and the cybersecurity architecture are used to update cyber risks and identify new risks (ARCHITECTURE-1h)</t>
  </si>
  <si>
    <t>Poikkeamia organisaation tavoitellun kyberarkkitehtuurin ja toteutettujen järjestelmien ja verkkojen välillä käytetään hyväksi uusien kyberriskien tunnistamiseen ja olemassa olevien kyberriskien päivittämiseen [kts. ARCHITECTURE-1h].</t>
  </si>
  <si>
    <t>Avvikelser mellan organisationens eftersträvade cyberarkitektur och de förverkligade systemen och nätverken används för att identifiera nya cybersäkerhetsrisker och uppdatera befintliga cybersäkerhetsrisker [se ARCHITECTURE-1h].</t>
  </si>
  <si>
    <t>Cyber risk identification considers risks that may arise from or impact critical infrastructure or other interconnected organizations</t>
  </si>
  <si>
    <t>Kyberriskien tunnistamisessa huomioidaan riskit, jotka kohdistuvat kriittiseen infrastruktuuriin tai keskinäisriippuvaisiin organisaatioihin.</t>
  </si>
  <si>
    <t>I identifieringen av cybersäkerhetsrisker beaktas risker som berör kritisk infrastruktur eller organisationer som är beroende av varandra.</t>
  </si>
  <si>
    <t>RISK-3</t>
  </si>
  <si>
    <t>Analyze Cyber Risk</t>
  </si>
  <si>
    <t>Riskien analysointi</t>
  </si>
  <si>
    <t>Riskanalys</t>
  </si>
  <si>
    <t>RISK-3-0</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</si>
  <si>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</si>
  <si>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</si>
  <si>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</si>
  <si>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Kyberriskit priorisoidaan niiden arvioidun vaikutuksen perusteella. Tasolla 1 tämän ei tarvitse olla systemaattista ja säännöllistä.</t>
  </si>
  <si>
    <t>Cybersäkerhetsriskerna prioriteras utifrån vilken effekt de bedöms ha. På nivå 1 behöver detta inte vara systematiskt och regelbundet.</t>
  </si>
  <si>
    <t>Defined criteria are used to prioritize cyber risk categories and cyber risks (for example, impact, likelihood, susceptibility, risk tolerance)</t>
  </si>
  <si>
    <t>Määriteltyjä kriteerejä käytetään kyberriskien ja kyberriskikategorioiden priorisoinnissa (esimerkiksi vaikutus, todennäköisyys, alttius, riskinsietokyky).</t>
  </si>
  <si>
    <t>De fastställda kriterierna används i prioriteringen av cybersäkerhetsrisker och cybersäkerhetsriskkategorier (exempelvis effekt, sannolikhet, utsatthet, risktolerans).</t>
  </si>
  <si>
    <t>A defined method is used to estimate impact for higher priority cyber risk categories and cyber risks (for example, comparison to actual events, risk quantification)</t>
  </si>
  <si>
    <t>Korkean prioriteetin kyberriskien ja kyberriskikategorioiden vaikutus arvioidaan noudattaen määriteltyjä menetelmiä (esimerkiksi vertaamalla toteutuneisiin tapauksiin tai kvantifioimalla riski).</t>
  </si>
  <si>
    <t>Effekterna av högprioriterade cybersäkerhetsrisker och cybersäkerhetsriskkategorier bedöms enligt fastställda metoder (exempelvis genom att jämföra med förverkligade fall och kvantifiera risken).</t>
  </si>
  <si>
    <t>Defined methods are used to analyze higher priority cyber risk categories and cyber risks (for example, analyzing the prevalence of types of attacks to estimate likelihood, using the results of controls assessments to estimate susceptibility)</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</si>
  <si>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</si>
  <si>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</si>
  <si>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Organizational stakeholders from appropriate operations and business functions support the analysis of higher priority cyber risk categories and cyber risks</t>
  </si>
  <si>
    <t>Organisaation sidosryhmät soveltuvista operatiivisen toiminnan ja liiketoiminnan yksiköistä osallistuvat korkeamman prioriteetin kyberriskien analysointiin.</t>
  </si>
  <si>
    <t>Berörda parter från lämpliga enheter för operativ verksamhet och affärsverksamhet inom organisationen deltar i analysen av cybersäkerhetsrisker med högre prioritet.</t>
  </si>
  <si>
    <t>Cyber risk categories and cyber risks are retired when they no longer require tracking or response</t>
  </si>
  <si>
    <t>Kyberriskikategorioiden tai kyberriskien aktiivinen seuranta päätetään vasta sen jälkeen, kun ne eivät enää vaadi seuraamista tai toimenpiteitä.</t>
  </si>
  <si>
    <t>Den aktiva uppföljningen av cybersäkerhetsriskkategorier eller cybersäkerhetsrisker avslutas först efter att de inte längre kräver uppföljning eller åtgärder.</t>
  </si>
  <si>
    <t>Cyber risk analyses are updated periodically and according to defined triggers, such as system changes and external events</t>
  </si>
  <si>
    <t>Kyberriskianalyysit päivitetään aika ajoin ja määriteltyjen tilanteiden kuten järjestelmämuutosten tai ulkoisten tapahtumien yhteydessä.</t>
  </si>
  <si>
    <t>Analyserna av cybersäkerhetsriskerna uppdateras då och då samt i specifika situationer såsom i samband med systemförändringar eller externa händelser.</t>
  </si>
  <si>
    <t>RISK-4</t>
  </si>
  <si>
    <t>Respond to Cyber Risk</t>
  </si>
  <si>
    <t>Riskeihin reagointi</t>
  </si>
  <si>
    <t>Reaktion på risker</t>
  </si>
  <si>
    <t>RISK-4-0</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</si>
  <si>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</si>
  <si>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</si>
  <si>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</si>
  <si>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Risk responses (such as mitigate, accept, avoid, or transfer) are implemented to address cyber risk categories and cyber risks, at least in an ad hoc manner</t>
  </si>
  <si>
    <t>Riskeihin reagointikeinot (kuten riskin pienentäminen, hyväksyminen, välttäminen tai siirtäminen) ovat käytössä kyberriskeille ja kyberriskikategorioille. Tasolla 1 tämän ei tarvitse olla systemaattista ja säännöllistä.</t>
  </si>
  <si>
    <t>Sätt att reagera på risker (såsom att minska, godkänna, undvika eller överföra risken) används för cybersäkerhetsrisker och cybersäkerhetsriskkategorier. På nivå 1 behöver detta inte vara systematiskt och regelbundet.</t>
  </si>
  <si>
    <t>Riskeihin reagoimisen keinot valitaan ja toteutetaan noudattaen määriteltyjä menetelmiä, jotka pohjautuvat analysointiin ja priorisointiin.</t>
  </si>
  <si>
    <t>Sätten att reagera på risker väljs och genomförs enligt de fastställda metoderna, som baserar sig på analyser och prioriteringar.</t>
  </si>
  <si>
    <t>Kyberturvallisuuden suojausmekanismien suunnittelun onnistumista ja niiden tosiasiallista vaikutusta kyberriskien pienenemiseen arvioidaan.</t>
  </si>
  <si>
    <t>Man utvärderar hur planeringen av skyddsmekanismer för cybersäkerheten har lyckats och dess faktiska effekter på minskningen av cyberrisker.</t>
  </si>
  <si>
    <t>Results from cyber risk impact analyses and cybersecurity control evaluations are reviewed together by enterprise leadership to determine whether cyber risks are sufficiently mitigated and risk tolerances are not exceeded</t>
  </si>
  <si>
    <t>Yritysjohto tarkastaa sekä kyberriskien vaikutusarviointien että kyberturvallisuuden suojausmekanismien arviointien tulokset varmistuakseen riskienhallinnan riittävyydestä ja siitä, että riskit ovat organisaation riskinottohalukkuuden mukaisia.</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</si>
  <si>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</si>
  <si>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Yritysjohto tarkastaa riskeihin reagoimisen keinot (kuten riskin pienentäminen, hyväksyminen, välttäminen tai siirtäminen) aika ajoin varmistuakseen niiden soveltuvuudesta.</t>
  </si>
  <si>
    <t>Företagsledningen granskar sätten att reagera på risker (såsom att minska, godkänna, undvika eller överföra risken) då och då för att säkerställa deras lämplighet.</t>
  </si>
  <si>
    <t>RISK-5</t>
  </si>
  <si>
    <t>RISK-5-0</t>
  </si>
  <si>
    <t>RISK-osion toimintaa varten on määritetty dokumentoidut toimintatavat, joita noudatetaan ja päivitetään säännöllisesti.</t>
  </si>
  <si>
    <t>För verksamheten inom ämnesområdet RISK har man fastställt dokumenterade rutiner, som följs och uppdateras regelbundet.</t>
  </si>
  <si>
    <t>RISK-osion toimintaa varten on tarjolla riittävät resurssit (henkilöstö, rahoitus ja työkalut).</t>
  </si>
  <si>
    <t>Det finns tillräckligt med resurser för verksamheten inom ämnesområdet RISK (personal, finansiering och verktyg).</t>
  </si>
  <si>
    <t>RISK-osion toimintaa ohjataan vaatimuksilla, jotka on asetettu organisaation johtotason politiikassa (tai vastaavassa ohjeistuksessa).</t>
  </si>
  <si>
    <t>Verksamheten inom ämnesområdet RISK styrs genom krav som ställts upp i policyn på organisationens ledningsnivå (eller i motsvarande anvisningar).</t>
  </si>
  <si>
    <t>RISK-osion toimintaa suorittavilla työntekijöillä on riittävät tiedot ja taidot tehtäviensä suorittamiseen.</t>
  </si>
  <si>
    <t>De arbetstagare som utför verksamheten inom ämnesområdet RISK har tillräckliga kunskaper och färdigheter för sina uppgifter.</t>
  </si>
  <si>
    <t>RISK-osion toiminnan suorittamiseen tarvittavat vastuut, tilivelvollisuudet ja valtuutukset on jalkautettu soveltuville työntekijöille.</t>
  </si>
  <si>
    <t>De ansvar, kontoskyldigheter och behörigheter som krävs för verksamheten inom ämnesområdet RISK har delats ut till lämpliga arbetstagare.</t>
  </si>
  <si>
    <t>RISK-osion toiminnan vaikuttavuutta arvioidaan ja seurataan.</t>
  </si>
  <si>
    <t>Effektiviteten hos verksamheten inom ämnesområdet RISK utvärderas och följs upp.</t>
  </si>
  <si>
    <t>Situational Awareness (SITUATION)</t>
  </si>
  <si>
    <t>Tilannekuva (SITUATION)</t>
  </si>
  <si>
    <t>Lägesbild (SITUATION)</t>
  </si>
  <si>
    <t>SITUATION-0</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</si>
  <si>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</si>
  <si>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</si>
  <si>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</si>
  <si>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SITUATION-1</t>
  </si>
  <si>
    <t>Perform Logging</t>
  </si>
  <si>
    <t>Lokienhallinta</t>
  </si>
  <si>
    <t>Hantering av loggar</t>
  </si>
  <si>
    <t>SITUATION-1-0</t>
  </si>
  <si>
    <t>Logging should be enabled based on an asset’s potential impact to the function. For example, the greater the potential impact of a compromised asset, the more data an organization might collect about the asset.</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</si>
  <si>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</si>
  <si>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 xml:space="preserve">Loggning bör vara införd utifrån skyddade objekts verkningar på verksamheten. Ju större potentiell inverkan exempelvis ett riskutsatt skyddat objekt har, desto mer information ska organisationen samla in om objektet. </t>
  </si>
  <si>
    <t>Logging is occurring for assets important to the delivery of the function, at least in an ad hoc manner (ASSET-1a, ASSET-2a)</t>
  </si>
  <si>
    <t>Lokitietoa kerätään toiminnon kannalta tärkeistä laitteista, ohjelmistoista ja tietovarannoista [kts. ASSET-1a, ASSET-2a]. Tasolla 1 tämän ei tarvitse olla systemaattista ja säännöllistä.</t>
  </si>
  <si>
    <t>Logginformation samlas in för apparater, programvaror och informationsresurser som är viktiga för funktionen [se ASSET-1a, ASSET-2a]. På nivå 1 behöver detta inte vara systematiskt och regelbundet.</t>
  </si>
  <si>
    <t>Lokitietoa kerätään sellaisista laitteista, ohjelmistoista ja tietovarannoista, joita voitaisiin käyttää hyökkääjän tavoitteen saavuttamiseen.</t>
  </si>
  <si>
    <t>Logginformation samlas in från sådana apparater, programvaror och informationsresurser som skulle kunna användas för att uppnå en angripares mål.</t>
  </si>
  <si>
    <t>Logging requirements are established and maintained for assets important to the delivery of the function and assets within the function that may be leveraged to achieve a threat objective (ASSET-1a, ASSET-2a)</t>
  </si>
  <si>
    <t>Lokitukselle on määritetty tarkempia vaatimuksia, joita kohdissa 1a ja 1b kuvattujen laitteiden, ohjelmistojen ja tietovarantojen tulee noudattaa.</t>
  </si>
  <si>
    <t>För loggningen har man definierat närmare krav som ska följas för sådana apparater, programvaror och informationsresurser som beskrivs i punkterna 1a och 1b.</t>
  </si>
  <si>
    <t>Lokitieto koostetaan yhteen keskitetysti toiminnon sisällä.</t>
  </si>
  <si>
    <t>Logginformationen sammanställs centraliserat inom funktionen.</t>
  </si>
  <si>
    <t>More rigorous logging is performed for higher priority assets (ASSET-1d)</t>
  </si>
  <si>
    <t>Korkean prioriteetin laitteista, ohjelmistoista ja tietovarannoista [kts. ASSET-1d] kerätään perusteellisempaa lokitietoa.</t>
  </si>
  <si>
    <t>För högprioriterade apparater, programvaror och informationsresurser [se ASSET-1d] samlar man in grundligare logginformation.</t>
  </si>
  <si>
    <t>SITUATION-2</t>
  </si>
  <si>
    <t>Perform Monitoring</t>
  </si>
  <si>
    <t>Ympäristöjen valvonta</t>
  </si>
  <si>
    <t>Övervakning av miljöer</t>
  </si>
  <si>
    <t>SITUATION-2-0</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</si>
  <si>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</si>
  <si>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Organisaation tulee käyttää lokien ja muiden lähteiden kautta kerättyä tietoa saadakseen selkeän yleiskuvan operatiivisen toiminnan ja kyberturvallisuuden tilasta.</t>
  </si>
  <si>
    <t>Med hjälp av uppföljning och analys av information som har samlats in via loggdata och andra källor kan organisationen förstå vilken operativ status och cybersäkerhetsstatus verksamheten har.</t>
  </si>
  <si>
    <t>Lokitietojen tarkastelua ja muuta kyberturvallisuusvalvontaa tehdään. Tasolla 1 tämän ei tarvitse olla systemaattista ja säännöllistä.</t>
  </si>
  <si>
    <t>Man granskar logguppgifterna och övervakar cybersäkerheten på andra sätt. På nivå 1 behöver detta inte vara systematiskt och regelbundet.</t>
  </si>
  <si>
    <t>IT and OT environments are monitored for anomalous activity that may indicate a cybersecurity event, at least in an ad hoc manner</t>
  </si>
  <si>
    <t>IT-ympäristöjä (ja mahdollisia OT-ympäristöjä) valvotaan poikkeavan toiminnan ja mahdollisten kybertapahtumien varalta. Tasolla 1 tämän ei tarvitse olla systemaattista ja säännöllistä.</t>
  </si>
  <si>
    <t>IT-miljöer (och eventuella OT-miljöer) övervakas med tanke på avvikande verksamhet och eventuella cybersäkerhetshändelser. På nivå 1 behöver detta inte vara systematiskt och regelbundet.</t>
  </si>
  <si>
    <t>Valvonnalle ja havaintojen analysoinnille on määritetty tarkempia vaatimuksia, joita päivitetään säännöllisesti ja jotka kattavat tapahtumatietojen oikea-aikaisen tarkastelun.</t>
  </si>
  <si>
    <t>Närmare krav har fastställts för övervakningen och för analysen av observationer, och kraven uppdateras regelbundet och omfattar granskning av information om händelser i rätt tid.</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</si>
  <si>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</si>
  <si>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</si>
  <si>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Kybertapahtumien tunnistamista varten on määritetty erilaisia hälytyksiä ja ilmoituksia, joita päivitetään säännöllisesti.</t>
  </si>
  <si>
    <t>För identifiering av cybersäkerhetshändelser har man fastställt olika larm och aviseringar, som uppdateras regelbundet.</t>
  </si>
  <si>
    <t>Monitoring activities are aligned with the threat profile (THREAT-2d)</t>
  </si>
  <si>
    <t>Valvontatoimenpiteet ovat linjassa toiminnon uhkaprofiilin kanssa [kts. THREAT-2d].</t>
  </si>
  <si>
    <t>Övervakningsåtgärderna är i linje med funktionens hotprofil [se THREAT-2d].</t>
  </si>
  <si>
    <t>More rigorous monitoring is performed for higher priority assets (ASSET-1d)</t>
  </si>
  <si>
    <t>Tarkempaa valvontaa suoritetaan korkean prioriteetin laitteille, ohjelmistoille ja tietovarannoille [kts. ASSET-1d].</t>
  </si>
  <si>
    <t>Striktare övervakning tillämpas för högprioriterade apparater, programvaror och informationsresurser [se ASSET-1d].</t>
  </si>
  <si>
    <t>Continuous monitoring is performed across IT and OT environments to identify anomalous activity</t>
  </si>
  <si>
    <t>IT-ympäristöissä (ja mahdollisissa OT-ympäristöissä) suoritetaan jatkuvaa valvontaa poikkeavan toiminnan havaitsemiseksi.</t>
  </si>
  <si>
    <t>I IT-miljöer (och eventuella OT-miljöer) sker kontinuerlig övervakning för att upptäcka avvikande verksamhet.</t>
  </si>
  <si>
    <t>Riskianalyyseistä saatua tietoa [kts. RISK-3d] hyödynnetään, kun määritetään poikkeavan toiminnan indikaattoreita.</t>
  </si>
  <si>
    <t>Information från riskanalyserna [se RISK-3d] används när man fastställer indikatorer för avvikande verksamhet.</t>
  </si>
  <si>
    <t>SITUATION-2j</t>
  </si>
  <si>
    <t>Poikkeavan toiminnan indikaattorit arvioidaan ja päivitetään aika ajoin ja määriteltyjen tilanteiden kuten järjestelmämuutosten tai ulkoisten tapahtumien yhteydessä.</t>
  </si>
  <si>
    <t>Indikatorerna för avvikande verksamhet bedöms och uppdateras då och då samt i specifika situationer såsom i samband med systemförändringar eller externa händelser.</t>
  </si>
  <si>
    <t>SITUATION-3</t>
  </si>
  <si>
    <t>Establish and Maintain Situational Awareness</t>
  </si>
  <si>
    <t>Tilannekuvan ylläpito</t>
  </si>
  <si>
    <t>Upprätthållande av lägesbild</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</si>
  <si>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</si>
  <si>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</si>
  <si>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</si>
  <si>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</si>
  <si>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Toiminnon kyberturvallisuuden tilannekuvan viestimiseksi on määritetty menetelmät, joita päivitetään säännöllisesti.</t>
  </si>
  <si>
    <t>Man har fastställt metoder för kommunikation om lägesbilden för funktionens cybersäkerhet, som uppdateras regelbundet.</t>
  </si>
  <si>
    <t>Valvontatieto kootaan yhteen toiminnon operatiivisen tilannekuvan muodostamiseksi.</t>
  </si>
  <si>
    <t>Tillsynsinformationen sammanställs för att bilda en operativ lägesbild för funktionen.</t>
  </si>
  <si>
    <t>Tilannekuvan rikastamiseksi on saatavilla soveltuvaa tietoa eri puolilta organisaatiota.</t>
  </si>
  <si>
    <t>Tillämplig information från olika delar av organisationen finns tillgänglig för att berika lägesbilden.</t>
  </si>
  <si>
    <t>Tilannekuvan raportoinnista on määritetty vaatimuksia, joihin kuuluu oikea-aikaisen kyberturvallisuustiedon jakaminen organisaation määrittelemille sidosryhmille.</t>
  </si>
  <si>
    <t>Krav har fastställts för rapporteringen av lägesbilden. Hit hör att dela cybersäkerhetsinformation i rätt tid till berörda parter som organisationen definierat.</t>
  </si>
  <si>
    <t>Monitoring data are aggregated and analyzed to provide near-real-time understanding of the cybersecurity state of the function</t>
  </si>
  <si>
    <t>Valvontatieto kootaan yhteen ja sitä analysoidaan tuottamaan (lähes) reaaliaikaista toiminnon kyberturvallisuuden tilannekuvaa.</t>
  </si>
  <si>
    <t>Övervakningsinformationen sammanställs och analyseras för att ge en lägesbild av funktionens cybersäkerhet (nästan) i realtid.</t>
  </si>
  <si>
    <t>Tilannekuvan rikastamiseksi kerätään soveltuvaa tietoa organisaation ulkopuolelta. Lisäksi tätä tietoa jaetaan organisaation määrittelemille sisäisille sidosryhmille.</t>
  </si>
  <si>
    <t>För att berika lägesbilden samlar man in lämplig information utanför organisationen. Denna information distribueras också till de interna berörda parter som organisationen definierat.</t>
  </si>
  <si>
    <t>Procedures are in place to analyze received cybersecurity information in support of situational awareness</t>
  </si>
  <si>
    <t>Vastaanotetun kyberturvallisuustiedon analysointiin on määritetty toimenpiteet, jotka tukevat tilannekuvan tuottamista.</t>
  </si>
  <si>
    <t>För analysen av mottagen cybersäkerhetsinformation har man fastställt åtgärder som stöder bildandet av en lägesbild.</t>
  </si>
  <si>
    <t>SITUATION-3h</t>
  </si>
  <si>
    <t>Predefined states of operation are documented and can be implemented based on the cybersecurity state of the function or when triggered by activities in other domains (THREAT-2j, RESPONSE-3k)</t>
  </si>
  <si>
    <t>Organisaatio on dokumentoinut ennalta määritellyt toimintatilat, jotka voidaan ottaa käyttöön toiminnon kyberturvallisuustilanteen niin vaatiessa ja/tai muiden osioiden toiminnan niin vaatiessa [kts. THREAT-1k, RESPONSE-3h].</t>
  </si>
  <si>
    <t>Organisationen har dokumenterat driftlägen som definierats på förhand, och som kan tas i bruk om funktionens cybersäkerhetssituation kräver det och/eller om verksamheten inom andra ämnesområden kräver det [se THREAT-1k, RESPONSE-3h].</t>
  </si>
  <si>
    <t>SITUATION-4</t>
  </si>
  <si>
    <t>SITUATION-4-0</t>
  </si>
  <si>
    <t>SITUATION-osion toimintaa varten on määritetty dokumentoidut toimintatavat, joita noudatetaan ja päivitetään säännöllisesti.</t>
  </si>
  <si>
    <t>För verksamheten inom ämnesområdet SITUATION har man fastställt dokumenterade rutiner, som följs och uppdateras regelbundet.</t>
  </si>
  <si>
    <t>SITUATION-osion toimintaa varten on tarjolla riittävät resurssit (henkilöstö, rahoitus ja työkalut).</t>
  </si>
  <si>
    <t>Det finns tillräckligt med resurser för verksamheten inom ämnesområdet SITUATION (personal, finansiering och verktyg).</t>
  </si>
  <si>
    <t>SITUATION-osion toimintaa ohjataan vaatimuksilla, jotka on asetettu organisaation johtotason politiikassa (tai vastaavassa ohjeistuksessa).</t>
  </si>
  <si>
    <t>Verksamheten inom ämnesområdet SITUATION styrs genom krav som ställts upp i policyn på organisationens ledningsnivå (eller i motsvarande anvisningar).</t>
  </si>
  <si>
    <t>SITUATION-osion toimintaa suorittavilla työntekijöillä on riittävät tiedot ja taidot tehtäviensä suorittamiseen.</t>
  </si>
  <si>
    <t>De arbetstagare som utför verksamheten inom ämnesområdet SITUATION har tillräckliga kunskaper och färdigheter för sina uppgifter.</t>
  </si>
  <si>
    <t>SITUATION-osion toiminnan suorittamiseen tarvittavat vastuut, tilivelvollisuudet ja valtuutukset on jalkautettu soveltuville työntekijöille.</t>
  </si>
  <si>
    <t>De ansvar, kontoskyldigheter och behörigheter som krävs för verksamheten inom ämnesområdet SITUATION har delats ut till lämpliga arbetstagare.</t>
  </si>
  <si>
    <t>SITUATION-osion toiminnan vaikuttavuutta arvioidaan ja seurataan.</t>
  </si>
  <si>
    <t>Effektiviteten hos verksamheten inom ämnesområdet SITUATION utvärderas och följs upp.</t>
  </si>
  <si>
    <t>Third-Party Risk Management (THIRD-PARTIES)</t>
  </si>
  <si>
    <t>Kumppaniverkoston riskien hallinta (THIRDPARTY)</t>
  </si>
  <si>
    <t>Hantering av risker i partnernätverket (THIRDPARTY)</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</si>
  <si>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</si>
  <si>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</si>
  <si>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Fastställ och underhåll kontroller för att hantera sådana cybersäkerhetsrisker mot tjänster och skyddade objekt som är beroende av externa entiteter, i förhållande till den kritiska infrastrukturen och riskerna mot organisationens mål.</t>
  </si>
  <si>
    <t>Identify and Prioritize Third Parties</t>
  </si>
  <si>
    <t>Kumppaniverkoston tunnistaminen ja priorisointi</t>
  </si>
  <si>
    <t>Identifiering och prioritering av partnernätverket</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</si>
  <si>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</si>
  <si>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Riippuvuuksien tunnistamiseen kuuluu, että organisaatio tunnistaa ja ymmärtää perusteellisesti (toiminnan osa-alueen toimintavarmuuden kannalta) tärkeimmät ulkoiset suhteet toimittajiin, alihankkijoihin ja muihin kolmansiin osapuoliin.</t>
  </si>
  <si>
    <t>Identifiering av beroendeförhållanden omfattar att skapa och upprätthålla en övergripande förståelse av viktiga externa relationer som är delaktiga i tillhandahållandet av tjänster.</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</si>
  <si>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</si>
  <si>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</si>
  <si>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Third parties that have access to, control of, or custody of any IT, OT, or information assets important to the delivery of the function are identified, at least in an ad hoc manner</t>
  </si>
  <si>
    <t>Kumppaniverkoston toimijat, jotka omistavat, hallinnoivat tai pääsevät muutoin käyttämään toiminnon kannalta tärkeitä laitteita, ohjelmistoja tai tietovarantoja, on tunnistettu. Tasolla 1 tämän ei tarvitse olla systemaattista ja säännöllistä.</t>
  </si>
  <si>
    <t>Aktörer i partnernätverket som äger, administrerar eller på annat sätt har tillgång till apparater, programvaror eller informationsresurser som är viktiga för funktionen har identifierats. På nivå 1 behöver detta inte vara systematiskt och regelbundet.</t>
  </si>
  <si>
    <t>Kumppaniverkoston toimijat on priorisoitu käyttäen määriteltyjä kriteerejä (esimerkiksi tärkeys toiminnolle, mahdollisen loukkauksen tai häiriötilanteen vaikutus, mahdollisuus neuvotella sopimuksiin asetettavista kyberturvallisuusvaatimuksista).</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</si>
  <si>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</si>
  <si>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</si>
  <si>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</si>
  <si>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Toimittajien ja muiden kumppaniverkoston toimijoiden priorisointia päivitetään aika ajoin ja määriteltyjen tilanteiden kuten järjestelmämuutosten tai ulkoisten tapahtumien yhteydessä.</t>
  </si>
  <si>
    <t>Prioriteringen av leverantörer och andra aktörer i partnernätverket uppdateras då och då samt i specifika situationer såsom i samband med systemförändringar eller externa händelser.</t>
  </si>
  <si>
    <t>Manage Third-Party Risk</t>
  </si>
  <si>
    <t>Kumppaniverkostoon liittyvien riskien hallinta</t>
  </si>
  <si>
    <t>Hantering av risker i anknytning till partnernätverket</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</si>
  <si>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</si>
  <si>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</si>
  <si>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</si>
  <si>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Toimittajien ja muiden kumppaniverkoston toimijoiden valintaan vaikuttaa arvio niiden kyberturvallisuuskelpoisuuksista. Tasolla 1 tämän ei tarvitse olla systemaattista ja säännöllistä.</t>
  </si>
  <si>
    <t>Valet av leverantörer och andra aktörer i partnernätverket påverkas av en bedömning av deras cybersäkerhetskompetens. På nivå 1 behöver detta inte vara systematiskt och regelbundet.</t>
  </si>
  <si>
    <t>Tuotteiden ja palveluiden valintaan vaikuttaa arvio niiden kyberkyvykkyyksistä. Tasolla 1 tämän ei tarvitse olla systemaattista ja säännöllistä.</t>
  </si>
  <si>
    <t>Val av produkter och tjänster påverkas av en bedömning av deras cyberförmågor. På nivå 1 behöver detta inte vara systematiskt och regelbundet.</t>
  </si>
  <si>
    <t>Määriteltyjä menetelmiä noudatetaan, kun tunnistetaan kyberturvallisuusvaatimuksia ja toteutetaan niihin liittyviä suojaustoimia, joilla suojaudutaan toimittajista ja kumppaniverkoston toimijoista aiheutuvilta riskeiltä.</t>
  </si>
  <si>
    <t>De fastställda metoderna följs när man identifierar cybersäkerhetskrav och genomför skyddsåtgärder i anknytning till dem, genom vilka man skyddar sig mot risker som orsakas av leverantörer och aktörer i partnernätverket.</t>
  </si>
  <si>
    <t>Määriteltyjä menetelmiä noudatetaan, kun arvioidaan ja valitaan toimittajia ja muita kumppaniverkoston toimijoita.</t>
  </si>
  <si>
    <t>De fastställda metoderna följs när man bedömer och väljer leverantörer och andra aktörer i partnernätverket.</t>
  </si>
  <si>
    <t>Tiukempia suojaustoimia toteutetaan korkean prioriteetin toimittajille ja muille kumppaniverkoston toimijoille.</t>
  </si>
  <si>
    <t>Striktare skyddsåtgärder genomförs för leverantörer och andra aktörer i partnernätverket som har hög prioritet.</t>
  </si>
  <si>
    <t>Cybersecurity requirements are formalized in agreements with suppliers and other third parties where applicable</t>
  </si>
  <si>
    <t>Kyberturvallisuusvaatimukset ovat virallinen osa toimittajien ja muiden kumppaniverkoston toimijoiden kanssa laadittavia sopimuksia.</t>
  </si>
  <si>
    <t>Cybersäkerhetskrav är en officiell del av de avtal som ingås med leverantörer och andra aktörer i partnernätverket.</t>
  </si>
  <si>
    <t>Toimittajat ja muut kumppaniverkoston toimijat osoittavat aika ajoin kykynsä täyttää asetetut kyberturvallisuusvaatimukset.</t>
  </si>
  <si>
    <t>Leverantörerna och andra aktörer i partnernätverket visar med jämna mellanrum sina förmågor att uppfylla de fastställda cybersäkerhetskraven.</t>
  </si>
  <si>
    <t>Toimittajille ja muille kumppaniverkoston toimijoille asetetut kyberturvallisuusvaatimukset sisältävät soveltuvin osin vaatimuksia turvallisesta ohjelmisto- ja tuotekehityksestä.</t>
  </si>
  <si>
    <t>Cybersäkerhetskraven för leverantörer och andra aktörer i partnernätverket inkluderar till tillämpliga delar krav på säker programvaru- och produktutveckling.</t>
  </si>
  <si>
    <t>Selection criteria include consideration of end-of-life and end-of-support timelines</t>
  </si>
  <si>
    <t>Valintakriteereiden osana on huomioitu asianmukaisesti käyttöiän tai käyttötuen päättymisen ajankohdat.</t>
  </si>
  <si>
    <t>Som en del av urvalskriterierna har man på ett lämpligt sätt beaktat när användningstiden och användningssupporten löper ut.</t>
  </si>
  <si>
    <t>Valintakriteereiden osana on huomioitu asianmukaisesti toimet väärennettyjä tai vaarantuneita ohjelmistoja, laitteita tai palveluita vastaan.</t>
  </si>
  <si>
    <t>Som en del av urvalskriterierna har man på ett lämpligt sätt beaktat åtgärder mot förfalskade eller äventyrade programvaror, apparater eller tjänster.</t>
  </si>
  <si>
    <t>Acceptance testing of procured assets includes testing for cybersecurity requirements</t>
  </si>
  <si>
    <t>Hankittavien laitteiden, ohjelmistojen ja tietovarantojen hyväksyntätestaukseen kuuluu kyberturvallisuusvaatimusten testaus.</t>
  </si>
  <si>
    <t>Till godkännandetestningen av apparater, programvaror och informationsresurser som anskaffas hör testning av cybersäkerhetskraven.</t>
  </si>
  <si>
    <t>Documented procedures are established, followed, and maintained for activities in the THIRDPARTIES domain</t>
  </si>
  <si>
    <t>THIRDPARTY-osion toimintaa varten on määritetty dokumentoidut toimintatavat, joita noudatetaan ja päivitetään säännöllisesti.</t>
  </si>
  <si>
    <t>För verksamheten inom ämnesområdet THIRDPARTY har man fastställt dokumenterade rutiner, som följs och uppdateras regelbundet.</t>
  </si>
  <si>
    <t>THIRDPARTY-osion toimintaa varten on tarjolla riittävät resurssit (henkilöstö, rahoitus ja työkalut).</t>
  </si>
  <si>
    <t>Det finns tillräckligt med resurser för verksamheten inom ämnesområdet THIRDPARTY (personal, finansiering och verktyg).</t>
  </si>
  <si>
    <t>THIRDPARTY-osion toimintaa ohjataan vaatimuksilla, jotka on asetettu organisaation johtotason politiikassa (tai vastaavassa ohjeistuksessa).</t>
  </si>
  <si>
    <t>Verksamheten inom ämnesområdet THIRDPARTY styrs genom krav som ställts upp i policyn på organisationens ledningsnivå (eller i motsvarande anvisningar).</t>
  </si>
  <si>
    <t>THIRDPARTY-osion toimintaa suorittavilla työntekijöillä on riittävät tiedot ja taidot tehtäviensä suorittamiseen.</t>
  </si>
  <si>
    <t>De arbetstagare som utför verksamheten inom ämnesområdet THIRDPARTY har tillräckliga kunskaper och färdigheter för sina uppgifter.</t>
  </si>
  <si>
    <t>Responsibility, accountability, and authority for the performance of activities in the THIRDPARTIES domain are assigned to personnel</t>
  </si>
  <si>
    <t>THIRDPARTY-osion toiminnan suorittamiseen tarvittavat vastuut, tilivelvollisuudet ja valtuutukset on jalkautettu soveltuville työntekijöille.</t>
  </si>
  <si>
    <t>De ansvar, kontoskyldigheter och behörigheter som krävs för verksamheten inom ämnesområdet THIRDPARTY har delats ut till lämpliga arbetstagare.</t>
  </si>
  <si>
    <t>THIRDPARTY-osion toiminnan vaikuttavuutta arvioidaan ja seurataan.</t>
  </si>
  <si>
    <t>Effektiviteten hos verksamheten inom ämnesområdet THIRDPARTY utvärderas och följs upp.</t>
  </si>
  <si>
    <t>Threat and Vulnerability Management (THREAT)</t>
  </si>
  <si>
    <t>Uhkien ja haavoittuvuuksien hallinta (THREAT)</t>
  </si>
  <si>
    <t>Hantering av hot och sårbarheter (THREAT)</t>
  </si>
  <si>
    <t>THREAT-0</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</si>
  <si>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</si>
  <si>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</si>
  <si>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</si>
  <si>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THREAT-1</t>
  </si>
  <si>
    <t>Reduce Cybersecurity Vulnerabilities</t>
  </si>
  <si>
    <t>Haavoittuvuuksien vähentäminen</t>
  </si>
  <si>
    <t>Minskning av sårbarheter</t>
  </si>
  <si>
    <t>THREAT-1-0</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</si>
  <si>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</si>
  <si>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</si>
  <si>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</si>
  <si>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Haavoittuvuuksien tunnistamisen tueksi on tunnistettu soveltuvia tietolähteitä. Tasolla 1 tämän ei tarvitse olla systemaattista ja säännöllistä.</t>
  </si>
  <si>
    <t>Lämpliga informationskällor som stöd för identifieringen av sårbarheter har identifierats. På nivå 1 behöver detta inte vara systematiskt och regelbundet.</t>
  </si>
  <si>
    <t>Haavoittuvuustietoa kerätään ja sitä tulkitaan toimintoa varten. Tasolla 1 tämän ei tarvitse olla systemaattista ja säännöllistä.</t>
  </si>
  <si>
    <t>Uppgifter om sårbarheter samlas in och tolkas för funktionen. På nivå 1 behöver detta inte vara systematiskt och regelbundet.</t>
  </si>
  <si>
    <t>Haavoittuvuusarviointeja suoritetaan. Tasolla 1 tämän ei tarvitse olla systemaattista ja säännöllistä.</t>
  </si>
  <si>
    <t>Man gör sårbarhetsbedömningar. På nivå 1 behöver detta inte vara systematiskt och regelbundet.</t>
  </si>
  <si>
    <t>Toiminnon kannalta olennaisiin haavoittuvuuksiin puututaan (esimerkiksi lisäämällä valvontaa tai asentamalla korjauspäivityksiä). Tasolla 1 tämän ei tarvitse olla systemaattista ja säännöllistä.</t>
  </si>
  <si>
    <t>Man ingriper i sårbarheter som är av betydelse för funktionen (exempelvis genom att öka övervakningen eller installera korrigerande uppdateringar). På nivå 1 behöver detta inte vara systematiskt och regelbundet.</t>
  </si>
  <si>
    <t>Cybersecurity vulnerability information sources that collectively address higher priority assets are monitored (ASSET-1d)</t>
  </si>
  <si>
    <t>Haavoittuvuustiedon lähteet kattavat korkean prioriteetin laitteet ja ohjelmistot [kts. ASSET-1d] ja näitä tietolähteitä seurataan säännöllisesti.</t>
  </si>
  <si>
    <t>Källorna till sårbarhetsinformation täcker de apparater och programvaror som prioriteras högt [se ASSET-1d], och informationskällorna följs regelbundet.</t>
  </si>
  <si>
    <t>Haavoittuvuusarviointeja suoritetaan aika ajoin ja määriteltyjen tilanteiden kuten järjestelmämuutosten tai ulkoisten tapahtumien yhteydessä.</t>
  </si>
  <si>
    <t>Sårbarhetsbedömningar görs då och då samt i specifika situationer såsom i samband med systemförändringar eller externa händelser.</t>
  </si>
  <si>
    <t>Tunnistetut haavoittuvuudet analysoidaan, priorisoidaan ja niihin puututaan tilanteen edellyttämin keinoin.</t>
  </si>
  <si>
    <t>Man analyserar, prioriterar och ingriper i de identifierade sårbarheterna med de metoder som situationen kräver.</t>
  </si>
  <si>
    <t>Operational impact to the function is evaluated prior to deploying patches</t>
  </si>
  <si>
    <t>Ohjelmistokorjausten vaikutus toiminnon operatiiviseen toimintaan arvioidaan ennen korjausten asentamista.</t>
  </si>
  <si>
    <t>Programvarureparationernas effekter på den operativa verksamheten inom funktionen bedöms innan reparationerna installeras.</t>
  </si>
  <si>
    <t>Information on any discovered cybersecurity vulnerabilities is shared with organizationdefined stakeholders</t>
  </si>
  <si>
    <t>Tietoa löydetyistä haavoittuvuuksista jaetaan organisaation määrittelemille sidosryhmille.</t>
  </si>
  <si>
    <t>Information om upptäckta sårbarheter delas med de aktörer som organisationen har fastställt</t>
  </si>
  <si>
    <t>Haavoittuvuusarvioinnit suorittaa toiminnon operatiivisesta toiminnasta irrallaan oleva riippumaton taho.</t>
  </si>
  <si>
    <t>Sårbarhetsbedömningarna görs av en oberoende aktör som inte har någon anknytning till den operativa verksamheten inom funktionen.</t>
  </si>
  <si>
    <t>Identified vulnerabilities that pose ongoing risk to the function are referred to the risk management program for response</t>
  </si>
  <si>
    <t>Tunnistetut haavoittuvuudet, joihin liittyy korkeampi riski, ohjataan eteenpäin organisaation riskienhallintaprosessiin toimenpiteitä varten.</t>
  </si>
  <si>
    <t>Identifierade sårbarheter som är förknippade med högre risk styrs vidare i organisationens riskhanteringsprocess så att åtgärder kan vidtas.</t>
  </si>
  <si>
    <t>Vulnerability monitoring activities include review and confirmation of actions taken in response to cybersecurity vulnerabilities where appropriate</t>
  </si>
  <si>
    <t>Haavoittuvuuksien seurantaan kuuluu myös soveltuvin osin niiden johdosta toteutettujen toimenpiteiden tarkastaminen.</t>
  </si>
  <si>
    <t>Till uppföljningen av sårbarheter hör också till tillämpliga delar granskning av de åtgärder som vidtagits med anledning av dem.</t>
  </si>
  <si>
    <t>THREAT-2</t>
  </si>
  <si>
    <t>Respond to Threats and Share Threat Information</t>
  </si>
  <si>
    <t>Uhkien torjunta ja uhkatiedon jakaminen</t>
  </si>
  <si>
    <t>Bekämpning av hot och spridning av information om hot</t>
  </si>
  <si>
    <t>THREAT-2-0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</si>
  <si>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</si>
  <si>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</si>
  <si>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</si>
  <si>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Uhkien tunnistamisen tueksi on tunnistettu soveltuvia tietolähteitä. Tasolla 1 tämän ei tarvitse olla systemaattista ja säännöllistä.</t>
  </si>
  <si>
    <t>Lämpliga informationskällor som stöd för identifieringen av hot har identifierats. På nivå 1 behöver detta inte vara systematiskt och regelbundet.</t>
  </si>
  <si>
    <t>Cybersecurity threat information is gathered and interpreted for the function, at least in an ad hoc manner</t>
  </si>
  <si>
    <t>Uhkatietoa kerätään ja sitä tulkitaan toimintoa varten. Tasolla 1 tämän ei tarvitse olla systemaattista ja säännöllistä.</t>
  </si>
  <si>
    <t>Uppgifter om hot samlas in och tolkas för funktionen. På nivå 1 behöver detta inte vara systematiskt och regelbundet.</t>
  </si>
  <si>
    <t>Toiminnon kannalta olennaisiin uhkiin puututaan (esimerkiksi lisäämällä valvontaa tai seuraamalla uhkien kehitystä). Tasolla 1 tämän ei tarvitse olla systemaattista ja säännöllistä.</t>
  </si>
  <si>
    <t>Man ingriper i hot som är av betydelse för funktionen (exempelvis genom att öka övervakningen eller följa hotens utveckling). På nivå 1 behöver detta inte vara systematiskt och regelbundet.</t>
  </si>
  <si>
    <t>A threat profile for the function is established (for example, characterization of potential threat actors, motives, intent, capabilities, and targets)</t>
  </si>
  <si>
    <t>Toiminnolle on määritetty uhkaprofiili. Uhkaprofiilissa kuvataan mahdolliset uhkatekijät sekä esimerkiksi näiden motiivit, aikomukset, kyvykkyydet ja kohteet.</t>
  </si>
  <si>
    <t>Man har definierat en hotprofil för funktionen. I hotprofilen beskrivs möjliga hotfaktorer samt exempelvis dessas motiv, avsikter, förmågor och objekt.</t>
  </si>
  <si>
    <t>Uhkatiedon lähteet kattavat kaikki uhkaprofiilin eri osat ja näitä tietolähteitä seurataan säännöllisesti.</t>
  </si>
  <si>
    <t>Källorna till informationen om hot omfattar alla olika delar av hotprofilen, och dessa informationskällor följs regelbundet.</t>
  </si>
  <si>
    <t>Tunnistetut uhat analysoidaan, priorisoidaan ja niihin puututaan tilanteen edellyttämin keinoin.</t>
  </si>
  <si>
    <t>Man analyserar, prioriterar och ingriper i de identifierade hoten med de metoder som situationen kräver.</t>
  </si>
  <si>
    <t>Threat information is exchanged with stakeholders (for example, government, connected organizations, vendors, sector organizations, regulators, Information Sharing and Analysis Centers [ISACs], internal entities) based on risk to critical infrastructure</t>
  </si>
  <si>
    <t>Uhkatietoa vaihdetaan organisaation määrittelemien sidosryhmien kanssa (näitä voivat olla esimerkiksi palveluntoimittajat, viranomaiset, toimialan muut organisaatiot, ISAC-ryhmät tai organisaation muut sisäiset ja ulkoiset sidosryhmät).</t>
  </si>
  <si>
    <t>Man utbyter information om hot med berörda parter som definierats av organisationen (dessa kan vara exempelvis serviceproducenter, myndigheter, andra organisationer inom branschen, ISAC-grupper eller andra interna och externa berörda parter).</t>
  </si>
  <si>
    <t>Toiminnon uhkaprofiili päivitetään aika ajoin ja määriteltyjen tilanteiden kuten järjestelmämuutosten tai ulkoisten tapahtumien yhteydessä.</t>
  </si>
  <si>
    <t>Verksamhetens hotprofil uppdateras då och då samt i specifika situationer såsom i samband med systemförändringar eller externa händelser.</t>
  </si>
  <si>
    <t>Threats that pose ongoing risk to the function are referred to the risk management program for action</t>
  </si>
  <si>
    <t>Tunnistetut uhat, joihin liittyy korkeampi riski, ohjataan eteenpäin organisaation riskienhallintaprosessiin jatkotoimenpiteitä varten.</t>
  </si>
  <si>
    <t>Identifierade hot som är förknippade med högre risk styrs vidare i organisationens riskhanteringsprocess så att vidare åtgärder kan vidtas.</t>
  </si>
  <si>
    <t>Threat monitoring and response activities leverage and trigger predefined states of operation (SITUATION-3h)</t>
  </si>
  <si>
    <t>Uhkien seurannassa ja niihin reagoimisessa noudatetaan ennalta määriteltyjä toimintatiloja [kts. SITUATION-3h].</t>
  </si>
  <si>
    <t>I uppföljningen av och reaktionen på hot följer man driftlägen som definierats på förhand [se SITUATION-3h].</t>
  </si>
  <si>
    <t>Uhkatietoa käsitellään noudattaen turvallisia ja mahdollisimman reaaliaikaisia menetelmiä, joilla varmistetaan uhkien nopea analysointi ja nopea puuttuminen.</t>
  </si>
  <si>
    <t>Information om hot hanteras med säkra metoder i så nära realtid som möjligt, för att säkerställa att man snabbt analyserar och ingriper i hot.</t>
  </si>
  <si>
    <t>THREAT-3</t>
  </si>
  <si>
    <t>THREAT-3-0</t>
  </si>
  <si>
    <t>THREAT-osion toimintaa varten on määritetty dokumentoidut toimintatavat, joita noudatetaan ja päivitetään säännöllisesti.</t>
  </si>
  <si>
    <t>För verksamheten inom ämnesområdet THREAT har man fastställt dokumenterade rutiner, som regelbundet följs och uppdateras.</t>
  </si>
  <si>
    <t>THREAT-osion toimintaa varten on tarjolla riittävät resurssit (henkilöstö, rahoitus ja työkalut).</t>
  </si>
  <si>
    <t>Det finns tillräckligt med resurser för verksamheten inom ämnesområdet THREAT (personal, finansiering och verktyg).</t>
  </si>
  <si>
    <t>THREAT-osion toimintaa ohjataan vaatimuksilla, jotka on asetettu organisaation johtotason politiikassa (tai vastaavassa ohjeistuksessa).</t>
  </si>
  <si>
    <t>Verksamheten inom ämnesområdet THREAT styrs genom krav som ställts upp i policyn på organisationens ledningsnivå (eller i motsvarande anvisningar).</t>
  </si>
  <si>
    <t>THREAT-osion toimintaa suorittavilla työntekijöillä on riittävät tiedot ja taidot tehtäviensä suorittamiseen.</t>
  </si>
  <si>
    <t>De arbetstagare som utför verksamheten inom ämnesområdet THREAT har tillräckliga kunskaper och färdigheter för sina uppgifter.</t>
  </si>
  <si>
    <t>THREAT-osion toiminnan suorittamiseen tarvittavat vastuut, tilivelvollisuudet ja valtuutukset on jalkautettu soveltuville työntekijöille.</t>
  </si>
  <si>
    <t>De ansvar, kontoskyldigheter och behörigheter som krävs för verksamheten inom ämnesområdet THREAT  har delats ut till lämpliga arbetstagare.</t>
  </si>
  <si>
    <t>THREAT-osion toiminnan vaikuttavuutta arvioidaan ja seurataan.</t>
  </si>
  <si>
    <t>Effektiviteten hos verksamheten inom ämnesområdet THREAT utvärderas och följs upp.</t>
  </si>
  <si>
    <t>Workforce Management (WORKFORCE)</t>
  </si>
  <si>
    <t>Henkilöstön johtaminen ja kehittäminen (WORKFORCE)</t>
  </si>
  <si>
    <t>Personalledning och -utveckling (WORKFORCE)</t>
  </si>
  <si>
    <t>WORKFORCE-0</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</si>
  <si>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</si>
  <si>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</si>
  <si>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Inför och uppdatera planer, processer, tekniker och kontroller för att kunna upprätthålla en cybersäkerhetskultur och säkerställa en lämplig och kompetent personal med hänsyn till riskerna mot den kritiska infrastrukturen och organisationens mål.</t>
  </si>
  <si>
    <t>WORKFORCE-1</t>
  </si>
  <si>
    <t>Assign Cybersecurity Responsibilities</t>
  </si>
  <si>
    <t>Kyberturvallisuuden vastuiden jakaminen</t>
  </si>
  <si>
    <t>Ansvar för cybersäkerhet</t>
  </si>
  <si>
    <t>WORKFORCE-1-0</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</si>
  <si>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</si>
  <si>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</si>
  <si>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</si>
  <si>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Toiminnon kyberturvallisuuteen liittyvät vastuut on tunnistettu. Tasolla 1 tämän ei tarvitse olla systemaattista ja säännöllistä.</t>
  </si>
  <si>
    <t>Ansvarsfördelningen för cybersäkerheten inom organisationen har identifierats. På nivå 1 behöver detta inte vara systematiskt och regelbundet.</t>
  </si>
  <si>
    <t>Kyberturvallisuuteen liittyvät vastuut on osoitettu nimetyille henkilöille. Tasolla 1 tämän ei tarvitse olla systemaattista ja säännöllistä.</t>
  </si>
  <si>
    <t>Ansvaret för cybersäkerheten har tilldelats namngivna personer. På nivå 1 behöver detta inte vara systematiskt och regelbundet.</t>
  </si>
  <si>
    <t>Kyberturvallisuuteen liittyvät vastuut on osoitettu nimetyille rooleille (mukaan lukien mahdolliset ulkoiset palveluntarjoajat).</t>
  </si>
  <si>
    <t>Ansvaret för cybersäkerheten har tilldelats namngivna roller (inklusive eventuella externa serviceproducenter).</t>
  </si>
  <si>
    <t>Kyberturvallisuuteen liittyvät vastuut on dokumentoitu.</t>
  </si>
  <si>
    <t>Ansvaret för cybersäkerheten har dokumenterats.</t>
  </si>
  <si>
    <t>Kyberturvallisuuteen liittyvät vastuut ja työtehtävien vaatimukset tarkastetaan ja päivitetään aika ajoin ja määriteltyjen tilanteiden kuten järjestelmämuutosten yhteydessä tai organisaatiorakenteen muuttuessa.</t>
  </si>
  <si>
    <t>Ansvarsfördelningen för cybersäkerheten och kraven på arbetsuppgifterna granskas och uppdateras då och då samt i specifika situationer såsom i samband med systemförändringar eller när organisationsstrukturen förändras.</t>
  </si>
  <si>
    <t>Osoitettuja kyberturvallisuuden vastuita hallitaan siten, että varmistutaan niiden riittävyydestä ja riittävästä päällekkäisyydestä (mukaan lukien henkilöstönvaihdosten suunnittelu).</t>
  </si>
  <si>
    <t>Det fördelade ansvaret för cybersäkerheten administreras så att man säkerställer dess tillräcklighet och tillräcklig överlappning (inklusive planering av personalväxling).</t>
  </si>
  <si>
    <t>WORKFORCE-2</t>
  </si>
  <si>
    <t>Develop Cybersecurity Workforce</t>
  </si>
  <si>
    <t>Kyberturvallisuuteen keskittyvän henkilöstön kehittäminen</t>
  </si>
  <si>
    <t>Personalutveckling med fokus på cybersäkerhet</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</si>
  <si>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</si>
  <si>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</si>
  <si>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</si>
  <si>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</si>
  <si>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Kyberturvallisuuskoulutusta on saatavana sellaisille työntekijöille, joille on osoitettu kyberturvallisuuteen liittyviä vastuita. Tasolla 1 tämän ei tarvitse olla systemaattista ja säännöllistä.</t>
  </si>
  <si>
    <t>Cybersäkerhetsutbildning är tillgänglig för sådana arbetstagare som har tilldelats ansvar för cybersäkerheten. På nivå 1 behöver detta inte vara systematiskt och regelbundet.</t>
  </si>
  <si>
    <t>Kyberturvallisuuteen liittyvien tietojen, taitojen ja kykyjen vaatimukset ja niissä mahdollisesti ilmenevät puutteet on tunnistettu sekä nykyiset että tulevat tarpeet huomioiden. Tasolla 1 tämän ei tarvitse olla systemaattista ja säännöllistä.</t>
  </si>
  <si>
    <t>Kraven på kunskaper, färdigheter och förmågor i anknytning till cybersäkerhet samt eventuella brister i dessa har identifierats med tanke på både nuvarande och framtida behov. På nivå 1 behöver detta inte vara systematiskt och regelbundet.</t>
  </si>
  <si>
    <t>Training, recruiting, and retention efforts are aligned to address identified workforce gaps</t>
  </si>
  <si>
    <t>Henkilöstön kouluttamiseen, rekrytointiin ja vaihtuvuuteen liittyvät toimet ovat linjassa keskenään siten, että havaittuihin henkilöstö- tai osaamispuutteisiin voidaan kohdistaa toimia.</t>
  </si>
  <si>
    <t>Åtgärderna för utbildning och rekrytering av personal samt personalväxling är i linje med varandra så att åtgärder kan riktas mot upptäckta personal- eller kompetensbrister.</t>
  </si>
  <si>
    <t>Cybersecurity training is provided as a prerequisite to granting access to assets that support the delivery of the function</t>
  </si>
  <si>
    <t>Kyberturvallisuuskoulutus on edellytyksenä käyttö- tai pääsyoikeuksien myöntämiselle toiminnon kannalta tärkeisiin laitteisiin, ohjelmistoihin ja tietovarantoihin.</t>
  </si>
  <si>
    <t>Cybersäkerhetsutbildning är en förutsättning för beviljande av användnings- eller åtkomsträttigheter till apparater, programvaror och informationsresurser som är viktiga för funktionen.</t>
  </si>
  <si>
    <t>Koulutustoiminnan tehokkuutta arvioidaan aika ajoin ja koulutusta kehitetään tarpeen mukaan.</t>
  </si>
  <si>
    <t>Utbildningsverksamhetens effektivitet utvärderas då och då och utbildningen utvecklas enligt behov.</t>
  </si>
  <si>
    <t>Koulutusohjelmiin sisältyy mahdollisuus jatko- ja lisäkoulutukseen niille työntekijöille, joilla on merkittäviä kyberturvallisuuteen liittyviä vastuita.</t>
  </si>
  <si>
    <t>Utbildningsprogram innehåller kontinuerlig utbildning och möjligheter till yrkesmässig utveckling för personer som har betydande ansvar inom cybersäkerhet</t>
  </si>
  <si>
    <t>WORKFORCE-3</t>
  </si>
  <si>
    <t>Implement Workforce Controls</t>
  </si>
  <si>
    <t>Henkilöstöhallinnon prosessit</t>
  </si>
  <si>
    <t>Personalförvaltningsprocesser</t>
  </si>
  <si>
    <t>WORKFORCE-3-0</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</si>
  <si>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</si>
  <si>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</si>
  <si>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</si>
  <si>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Erilaisia tarkastuksia (esimerkiksi taustojen tarkistuksia, huumetestejä) suoritetaan uusia työntekijöitä palkatessa. Tasolla 1 tämän ei tarvitse olla systemaattista ja säännöllistä.</t>
  </si>
  <si>
    <t>Olika kontroller (exempelvis bakgrundskontroller, drogtester) görs när nya arbetstagare anställs. På nivå 1 behöver detta inte vara systematiskt och regelbundet.</t>
  </si>
  <si>
    <t>Työsuhteen päättymiseen liittyvissä menettelyissä huomioidaan kyberturvallisuus. Tasolla 1 tämän ei tarvitse olla systemaattista ja säännöllistä.</t>
  </si>
  <si>
    <t>I förfarandena för avslutande av en anställning beaktas cybersäkerheten. På nivå 1 behöver detta inte vara systematiskt och regelbundet.</t>
  </si>
  <si>
    <t>Personnel vetting is performed periodically for positions that have access to the assets required for delivery of the function</t>
  </si>
  <si>
    <t>Erilaisia tarkastuksia suoritetaan sellaisille työntekijöille, joilla on käyttö- tai pääsyoikeus toiminnon kannalta tärkeisiin laitteisiin, ohjelmistoihin tai tietovarantoihin.</t>
  </si>
  <si>
    <t>Olika kontroller görs för sådana arbetstagare som har användnings- eller åtkomsträttigheter till apparater, programvaror och informationsresurser som är viktiga för en funktion.</t>
  </si>
  <si>
    <t>Personnel transfer procedures address cybersecurity</t>
  </si>
  <si>
    <t>Työntekijöiden sisäisiin siirtoihin liittyvissä menettelyissä huomioidaan kyberturvallisuus.</t>
  </si>
  <si>
    <t>Cybersäkerheten beaktas i förfaranden för interna överföringar av arbetstagare.</t>
  </si>
  <si>
    <t>Users are made aware of their responsibilities for protection and acceptable use of IT, OT, and information assets</t>
  </si>
  <si>
    <t>Käyttäjät ovat tietoisia vastuistaan liittyen laitteiden, ohjelmistojen ja tietovarantojen suojaamiseen ja hyväksyttyyn käyttöön.</t>
  </si>
  <si>
    <t>Användarna känner till sitt ansvar i fråga om skydd och godkänd användning av apparater, programvaror och informationsresurser.</t>
  </si>
  <si>
    <t>Jokaista työtehtävää varten teetetään soveltuvat tarkistukset, jotka ovat suhteessa työtehtävän riskeihin (mukaan lukien työntekijät, toimittajat ja alihankkijat).</t>
  </si>
  <si>
    <t>Varje arbetsuppgift granskas på ett lämpligt sätt i förhållande till arbetsuppgiftens risker (inklusive arbetstagare, leverantörer och underleverantörer).</t>
  </si>
  <si>
    <t>WORKFORCE-3g</t>
  </si>
  <si>
    <t>Käytössä on viralliset menettelytavat sekä mahdolliset seuraamusmenettelyt tilanteisiin, joissa työntekijä lyö laimin kyberturvallisuuspolitiikan tai -säännöstön asettamia vaatimuksia.</t>
  </si>
  <si>
    <t>Det finns officiella förfaranden och eventuella påföljdsförfaranden för situationer där en arbetstagare försummar de krav som ställs i cybersäkerhetspolicyn eller -reglerna.</t>
  </si>
  <si>
    <t>WORKFORCE-4</t>
  </si>
  <si>
    <t>Increase Cybersecurity Awareness</t>
  </si>
  <si>
    <t>Koulutus ja kybertietoisuuden lisääminen</t>
  </si>
  <si>
    <t>Utbildning och ökning av medvetenheten om cybersäkerhet</t>
  </si>
  <si>
    <t>WORKFORCE-4-0</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</si>
  <si>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</si>
  <si>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</si>
  <si>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</si>
  <si>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Henkilöstön kyberturvallisuustietoisuutta kohotetaan erilaisin toimin. Tasolla 1 tämän ei tarvitse olla systemaattista ja säännöllistä.</t>
  </si>
  <si>
    <t>Personalens medvetenhet om cybersäkerheten förbättras på olika sätt. På nivå 1 behöver detta inte vara systematiskt och regelbundet.</t>
  </si>
  <si>
    <t>Objectives for cybersecurity awareness activities are established and maintained</t>
  </si>
  <si>
    <t>Kyberturvallisuustietoisuutta kohottaville toimille on määritetty tavoitteita, joita ylläpidetään.</t>
  </si>
  <si>
    <t>För åtgärderna för förbättring av medvetenheten om cybersäkerhet har man fastställt mål, som upprätthålls.</t>
  </si>
  <si>
    <t>Cybersecurity awareness objectives are aligned with the defined threat profile (THREAT-2d)</t>
  </si>
  <si>
    <t>Kyberturvallisuustietoisuuden kohottamisen tavoitteet ovat linjassa organisaation määrittämän uhkaprofiilin kanssa [kts. THREAT-2d].</t>
  </si>
  <si>
    <t>Målen för förbättring av medvetenheten om cybersäkerhet är i linje med den hotprofil som organisationen fastställt [se THREAT-2d].</t>
  </si>
  <si>
    <t>Cybersecurity awareness activities are aligned with the predefined states of operation (SITUATION-3h)</t>
  </si>
  <si>
    <t>Kyberturvallisuustietoisuuden kohottamisen toimenpiteet ovat linjassa organisaation ennalta määriteltyjen toimintatilojen kanssa [kts. SITUATION-3h].</t>
  </si>
  <si>
    <t>Åtgärderna för att förbättra medvetenheten om cybersäkerhet är i linje med de driftlägen som organisationen definierat på förhand [se SITUATION-3h].</t>
  </si>
  <si>
    <t>Kyberturvallisuustietoisuuden kohottamisen toimien tehokkuutta arvioidaan aika ajoin ja määriteltyjen tilanteiden kuten järjestelmämuutosten tai ulkoisten tapahtumien yhteydessä ja niitä kehitetään tarpeen vaatiessa.</t>
  </si>
  <si>
    <t>Effektiviteten hos åtgärderna för förbättring av medvetenheten om cybersäkerhet bedöms då och då samt i specifika situationer såsom vid systemförändringar eller i samband med externa händelser, och de utvecklas vid behov.</t>
  </si>
  <si>
    <t>WORKFORCE-5</t>
  </si>
  <si>
    <t>WORKFORCE-5-0</t>
  </si>
  <si>
    <t>WORKFORCE-osion toimintaa varten on määritetty dokumentoidut toimintatavat, joita noudatetaan ja päivitetään säännöllisesti.</t>
  </si>
  <si>
    <t>För verksamheten inom ämnesområdet WORKFORCE har man fastställt dokumenterade rutiner, som följs och uppdateras regelbundet.</t>
  </si>
  <si>
    <t>WORKFORCE-osion toimintaa varten on tarjolla riittävät resurssit (henkilöstö, rahoitus ja työkalut).</t>
  </si>
  <si>
    <t>Det finns tillräckligt med resurser för verksamheten inom ämnesområdet WORKFORCE (personal, finansiering och verktyg).</t>
  </si>
  <si>
    <t>WORKFORCE-osion toimintaa ohjataan vaatimuksilla, jotka on asetettu organisaation johtotason politiikassa (tai vastaavassa ohjeistuksessa).</t>
  </si>
  <si>
    <t>Verksamheten inom ämnesområdet WORKFORCE styrs genom krav som ställts upp i policyn på organisationens ledningsnivå (eller i motsvarande anvisningar).</t>
  </si>
  <si>
    <t>WORKFORCE-osion toimintaa suorittavilla työntekijöillä on riittävät tiedot ja taidot tehtäviensä suorittamiseen.</t>
  </si>
  <si>
    <t>De arbetstagare som utför verksamheten inom ämnesområdet WORKFORCE har tillräckliga kunskaper och färdigheter för sina uppgifter.</t>
  </si>
  <si>
    <t>WORKFORCE-osion toiminnan suorittamiseen tarvittavat vastuut, tilivelvollisuudet ja valtuutukset on jalkautettu soveltuville työntekijöille.</t>
  </si>
  <si>
    <t>De ansvar, kontoskyldigheter och behörigheter som krävs för verksamheten inom ämnesområdet WORKFORCE har delats ut till lämpliga arbetstagare.</t>
  </si>
  <si>
    <t>WORKFORCE-osion toiminnan vaikuttavuutta arvioidaan ja seurataan.</t>
  </si>
  <si>
    <t>Effektiviteten hos verksamheten inom ämnesområdet WORKFORCE utvärderas och följs upp.</t>
  </si>
  <si>
    <t>THIRD-PARTIES-0</t>
  </si>
  <si>
    <t>THIRD-PARTIES-1</t>
  </si>
  <si>
    <t>THIRD-PARTIES-1-0</t>
  </si>
  <si>
    <t>THIRD-PARTIES-2</t>
  </si>
  <si>
    <t>THIRD-PARTIES-2-0</t>
  </si>
  <si>
    <t>THIRD-PARTIES-3</t>
  </si>
  <si>
    <t>THIRD-PARTIES-3-0</t>
  </si>
  <si>
    <t>Vastaava</t>
  </si>
  <si>
    <t>Uusi</t>
  </si>
  <si>
    <t>Pieni muutos</t>
  </si>
  <si>
    <t>Sama</t>
  </si>
  <si>
    <t>sama</t>
  </si>
  <si>
    <t>Muutos</t>
  </si>
  <si>
    <t>pieni muutos</t>
  </si>
  <si>
    <t>muutos</t>
  </si>
  <si>
    <t>uusi</t>
  </si>
  <si>
    <t>Practice Text V2.1</t>
  </si>
  <si>
    <t>Practice text V2.0 (sarakkeen C perusteella)</t>
  </si>
  <si>
    <t>Practice Text V2.0, (sarake G)</t>
  </si>
  <si>
    <t>V2 lähin</t>
  </si>
  <si>
    <t>Onko numero sama</t>
  </si>
  <si>
    <t>Onko sisältö  vastaava?</t>
  </si>
  <si>
    <t>Täsmälleen sama?</t>
  </si>
  <si>
    <t>Help Text V2.1</t>
  </si>
  <si>
    <t>(FIN) Vastaus</t>
  </si>
  <si>
    <t>C_securityclass</t>
  </si>
  <si>
    <t>C_name</t>
  </si>
  <si>
    <t>C_contact</t>
  </si>
  <si>
    <t>C_industry</t>
  </si>
  <si>
    <t>C_function</t>
  </si>
  <si>
    <t>C_version</t>
  </si>
  <si>
    <t>C_date</t>
  </si>
  <si>
    <t>NIST-ID</t>
  </si>
  <si>
    <t>NIST-PR</t>
  </si>
  <si>
    <t>NIST-DE</t>
  </si>
  <si>
    <t>NIST-RS</t>
  </si>
  <si>
    <t>NIST-RC</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</si>
  <si>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</si>
  <si>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</si>
  <si>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</si>
  <si>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</si>
  <si>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</si>
  <si>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</si>
  <si>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</si>
  <si>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</si>
  <si>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</si>
  <si>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</si>
  <si>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</si>
  <si>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</si>
  <si>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</si>
  <si>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</si>
  <si>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</si>
  <si>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</si>
  <si>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</si>
  <si>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</si>
  <si>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</si>
  <si>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</si>
  <si>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</si>
  <si>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</si>
  <si>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English V2.1</t>
  </si>
  <si>
    <t>Nro</t>
  </si>
  <si>
    <t>nro</t>
  </si>
  <si>
    <t>ei</t>
  </si>
  <si>
    <t>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</si>
  <si>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</si>
  <si>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</si>
  <si>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</si>
  <si>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</si>
  <si>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</si>
  <si>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</si>
  <si>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</si>
  <si>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</si>
  <si>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</si>
  <si>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</si>
  <si>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</si>
  <si>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</si>
  <si>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</si>
  <si>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t>
  </si>
  <si>
    <t>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</si>
  <si>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</si>
  <si>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</si>
  <si>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</si>
  <si>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</si>
  <si>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</si>
  <si>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</si>
  <si>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</si>
  <si>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</si>
  <si>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t>
  </si>
  <si>
    <t>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</si>
  <si>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</si>
  <si>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</si>
  <si>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</si>
  <si>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</si>
  <si>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</si>
  <si>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</si>
  <si>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t>
  </si>
  <si>
    <t>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</si>
  <si>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</si>
  <si>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</si>
  <si>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</si>
  <si>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</si>
  <si>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</si>
  <si>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</si>
  <si>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</si>
  <si>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</si>
  <si>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</si>
  <si>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</si>
  <si>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</si>
  <si>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</si>
  <si>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</si>
  <si>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</si>
  <si>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</si>
  <si>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</si>
  <si>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</si>
  <si>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</si>
  <si>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</si>
  <si>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</si>
  <si>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</si>
  <si>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</si>
  <si>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</si>
  <si>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</si>
  <si>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</si>
  <si>
    <t>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</si>
  <si>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</si>
  <si>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</si>
  <si>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</si>
  <si>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</si>
  <si>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</si>
  <si>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</si>
  <si>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</si>
  <si>
    <t>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t>
  </si>
  <si>
    <t>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</si>
  <si>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</si>
  <si>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t>
  </si>
  <si>
    <t>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</si>
  <si>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</si>
  <si>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</si>
  <si>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</si>
  <si>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</si>
  <si>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</si>
  <si>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t>
  </si>
  <si>
    <t>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t>
  </si>
  <si>
    <t>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t>
  </si>
  <si>
    <t>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</si>
  <si>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</si>
  <si>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</si>
  <si>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</si>
  <si>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t>
  </si>
  <si>
    <t>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</si>
  <si>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</si>
  <si>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</si>
  <si>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</si>
  <si>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</si>
  <si>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t>
  </si>
  <si>
    <t>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t>
  </si>
  <si>
    <t>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</si>
  <si>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</si>
  <si>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</si>
  <si>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</si>
  <si>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</si>
  <si>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</si>
  <si>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</si>
  <si>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</si>
  <si>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</si>
  <si>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</si>
  <si>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</si>
  <si>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</si>
  <si>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t>
  </si>
  <si>
    <t>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</si>
  <si>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</si>
  <si>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</si>
  <si>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</si>
  <si>
    <t>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</si>
  <si>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</si>
  <si>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t>
  </si>
  <si>
    <t>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</si>
  <si>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</si>
  <si>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</si>
  <si>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</si>
  <si>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</si>
  <si>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</si>
  <si>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</si>
  <si>
    <t>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</si>
  <si>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</si>
  <si>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</si>
  <si>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</si>
  <si>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</si>
  <si>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</si>
  <si>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</si>
  <si>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</si>
  <si>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</si>
  <si>
    <t>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</si>
  <si>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</si>
  <si>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t>
  </si>
  <si>
    <t>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</si>
  <si>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</si>
  <si>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</si>
  <si>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</si>
  <si>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</si>
  <si>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</si>
  <si>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</si>
  <si>
    <t>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t>
  </si>
  <si>
    <t>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</si>
  <si>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</si>
  <si>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</si>
  <si>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t>
  </si>
  <si>
    <t>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t>
  </si>
  <si>
    <t>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</si>
  <si>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t>
  </si>
  <si>
    <t>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</si>
  <si>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</si>
  <si>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t>
  </si>
  <si>
    <t>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t>
  </si>
  <si>
    <t>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</si>
  <si>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</si>
  <si>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</si>
  <si>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</si>
  <si>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</si>
  <si>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</si>
  <si>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</si>
  <si>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</si>
  <si>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</si>
  <si>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</si>
  <si>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</si>
  <si>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</si>
  <si>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t>
  </si>
  <si>
    <t>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</si>
  <si>
    <t>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</si>
  <si>
    <t>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</si>
  <si>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</si>
  <si>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</si>
  <si>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</si>
  <si>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</si>
  <si>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t>
  </si>
  <si>
    <t>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t>
  </si>
  <si>
    <t>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</si>
  <si>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</si>
  <si>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</si>
  <si>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</si>
  <si>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</si>
  <si>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</si>
  <si>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</si>
  <si>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</si>
  <si>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</si>
  <si>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</si>
  <si>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</si>
  <si>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</si>
  <si>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</si>
  <si>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</si>
  <si>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t>
  </si>
  <si>
    <t>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</si>
  <si>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</si>
  <si>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</si>
  <si>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t>
  </si>
  <si>
    <t>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</si>
  <si>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</si>
  <si>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</si>
  <si>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</si>
  <si>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</si>
  <si>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</si>
  <si>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</si>
  <si>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</si>
  <si>
    <t>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</si>
  <si>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t>
  </si>
  <si>
    <t>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</si>
  <si>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</si>
  <si>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</si>
  <si>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</si>
  <si>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</si>
  <si>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</si>
  <si>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t>
  </si>
  <si>
    <t>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</si>
  <si>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</si>
  <si>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</si>
  <si>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t>
  </si>
  <si>
    <t>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</si>
  <si>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</si>
  <si>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</si>
  <si>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t>
  </si>
  <si>
    <t>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</si>
  <si>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</si>
  <si>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t>
  </si>
  <si>
    <t>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</si>
  <si>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</si>
  <si>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t>
  </si>
  <si>
    <t>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t>
  </si>
  <si>
    <t>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</si>
  <si>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</si>
  <si>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t>
  </si>
  <si>
    <t>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</si>
  <si>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t>
  </si>
  <si>
    <t>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</si>
  <si>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</si>
  <si>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</si>
  <si>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</si>
  <si>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</si>
  <si>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</si>
  <si>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</si>
  <si>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t>
  </si>
  <si>
    <t>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</si>
  <si>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</si>
  <si>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</si>
  <si>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</si>
  <si>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</si>
  <si>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</si>
  <si>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</si>
  <si>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</si>
  <si>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</si>
  <si>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</si>
  <si>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</si>
  <si>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</si>
  <si>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Practice V2.1</t>
  </si>
  <si>
    <t>C2M2 V2.1 numero</t>
  </si>
  <si>
    <t>C2M2 V2.1 tulkintaohje</t>
  </si>
  <si>
    <t>vastaavuus</t>
  </si>
  <si>
    <t>Kybermittari V2.0 käytäntö</t>
  </si>
  <si>
    <t>Kybermittari V2 numero</t>
  </si>
  <si>
    <t>pois</t>
  </si>
  <si>
    <t>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</si>
  <si>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</si>
  <si>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Sama kuin B</t>
  </si>
  <si>
    <r>
      <t>Versio 17.2.2023
Status: luonnos
TLP-luokitus: TLP:CLEAR</t>
    </r>
    <r>
      <rPr>
        <b/>
        <sz val="11"/>
        <color rgb="FF00B050"/>
        <rFont val="Calibri"/>
        <family val="2"/>
        <scheme val="minor"/>
      </rPr>
      <t xml:space="preserve"> </t>
    </r>
    <r>
      <rPr>
        <sz val="11"/>
        <color theme="1"/>
        <rFont val="Calibri"/>
        <family val="2"/>
        <scheme val="minor"/>
      </rPr>
      <t xml:space="preserve">(https://www.kyberturvallisuuskeskus.fi/fi/yhteistyoryhmien-tiedonvaihtokaytantoja)
</t>
    </r>
    <r>
      <rPr>
        <b/>
        <sz val="11"/>
        <color theme="1"/>
        <rFont val="Calibri"/>
        <family val="2"/>
        <scheme val="minor"/>
      </rPr>
      <t xml:space="preserve">Taulukon tarkoitus: </t>
    </r>
    <r>
      <rPr>
        <sz val="11"/>
        <color theme="1"/>
        <rFont val="Calibri"/>
        <family val="2"/>
        <scheme val="minor"/>
      </rPr>
      <t xml:space="preserve">
- luoda ristiinviittaus Kybermittarin/C2M2 V2.0 ja C2M2 V2.1:n välille
- Linkittää C2M2 V2.1 ohessa julkaistut aputekstit Kybermittarin käytäntöihin, mikä auttaa Kybermittarin läpikäynnissä
</t>
    </r>
    <r>
      <rPr>
        <b/>
        <sz val="11"/>
        <color theme="1"/>
        <rFont val="Calibri"/>
        <family val="2"/>
        <scheme val="minor"/>
      </rPr>
      <t xml:space="preserve">Välilehdet:
</t>
    </r>
    <r>
      <rPr>
        <sz val="11"/>
        <color theme="1"/>
        <rFont val="Calibri"/>
        <family val="2"/>
        <scheme val="minor"/>
      </rPr>
      <t xml:space="preserve">- C2M2 V2.1 Läpikäynti käytännöittäin sekä aputekstit
- V2.1_V2.0: ristiinvittaus versioiden välillä sekä tieto yhteensopivuudesta
- Import_static: staattinen listaus, joka on yhteensopiva Kybermittari V2.0:n import-välilehden kanssa. Luettavuus Kybermittarin välilehdillä huono, koska paljon tekstiä
- Import: välilehden "C2M2 V2.1" muutosten mukaan automaattisesti päivittyvä välilehti. (copy values, jos siirrät Kybermittariin) 
- Languages: Kybermittari V2.0 kielitiedot
</t>
    </r>
    <r>
      <rPr>
        <b/>
        <sz val="11"/>
        <color theme="1"/>
        <rFont val="Calibri"/>
        <family val="2"/>
        <scheme val="minor"/>
      </rPr>
      <t xml:space="preserve">Lähde: https://c2m2.doe.gov/resources
</t>
    </r>
    <r>
      <rPr>
        <sz val="11"/>
        <color theme="1"/>
        <rFont val="Calibri"/>
        <family val="2"/>
        <scheme val="minor"/>
      </rPr>
      <t>1. ”</t>
    </r>
    <r>
      <rPr>
        <b/>
        <sz val="11"/>
        <color theme="1"/>
        <rFont val="Calibri"/>
        <family val="2"/>
        <scheme val="minor"/>
      </rPr>
      <t>Kybermittar</t>
    </r>
    <r>
      <rPr>
        <sz val="11"/>
        <color theme="1"/>
        <rFont val="Calibri"/>
        <family val="2"/>
        <scheme val="minor"/>
      </rPr>
      <t xml:space="preserve">i” on Kyberturvallisuuskeskuksen omistama tavaramerkki (sanamerkki) (PRH, Rno: 279095)
2. </t>
    </r>
    <r>
      <rPr>
        <b/>
        <sz val="11"/>
        <color theme="1"/>
        <rFont val="Calibri"/>
        <family val="2"/>
        <scheme val="minor"/>
      </rPr>
      <t xml:space="preserve">Kybermittariin </t>
    </r>
    <r>
      <rPr>
        <sz val="11"/>
        <color theme="1"/>
        <rFont val="Calibri"/>
        <family val="2"/>
        <scheme val="minor"/>
      </rPr>
      <t xml:space="preserve">liittyvä materiaali on julkaistu </t>
    </r>
    <r>
      <rPr>
        <b/>
        <sz val="11"/>
        <color theme="1"/>
        <rFont val="Calibri"/>
        <family val="2"/>
        <scheme val="minor"/>
      </rPr>
      <t>Creative Commons Nimeä 4.0 -lisenssillä (CC BY 4.0)</t>
    </r>
    <r>
      <rPr>
        <sz val="11"/>
        <color theme="1"/>
        <rFont val="Calibri"/>
        <family val="2"/>
        <scheme val="minor"/>
      </rPr>
      <t xml:space="preserve">.  Se tarkoittaa, että saat käyttää aineistoa mihin tarkoitukseen haluat, muokata sitä niin kuin haluat ja jakaa sitä eteenpäin niin kuin haluat, seuraavilla ehdoilla:
</t>
    </r>
    <r>
      <rPr>
        <b/>
        <sz val="11"/>
        <color theme="1"/>
        <rFont val="Calibri"/>
        <family val="2"/>
        <scheme val="minor"/>
      </rPr>
      <t>Nimeä</t>
    </r>
    <r>
      <rPr>
        <sz val="11"/>
        <color theme="1"/>
        <rFont val="Calibri"/>
        <family val="2"/>
        <scheme val="minor"/>
      </rPr>
      <t xml:space="preserve"> - Sinun on mainittava lähde asianmukaisesti, tarjottava linkki lisenssiin sekä merkittävä, mikäli olet tehnyt muutoksia. Voit tehdä yllä olevan millä tahansa kohtuullisella tavalla, mutta et siten, että annat ymmärtää lisenssinantajan suosittelevan sinua tai teoksen käyttöäsi.
</t>
    </r>
    <r>
      <rPr>
        <b/>
        <sz val="11"/>
        <color theme="1"/>
        <rFont val="Calibri"/>
        <family val="2"/>
        <scheme val="minor"/>
      </rPr>
      <t xml:space="preserve">Ei muita rajoituksia </t>
    </r>
    <r>
      <rPr>
        <sz val="11"/>
        <color theme="1"/>
        <rFont val="Calibri"/>
        <family val="2"/>
        <scheme val="minor"/>
      </rPr>
      <t>-  Et voi asettaa sellaisia oikeudellisia ehtoja tai teknisiä estoja, jotka estävät oikeudellisesti muita tekemästä mitään sellaista, minkä lisenssi sallii.</t>
    </r>
    <r>
      <rPr>
        <b/>
        <sz val="11"/>
        <color theme="1"/>
        <rFont val="Calibri"/>
        <family val="2"/>
        <scheme val="minor"/>
      </rPr>
      <t xml:space="preserve">
Cybersecurity Capability Maturity Model (C2M2) ehdot: (https://c2m2.doe.gov/)
© 2022 Carnegie Mellon University. </t>
    </r>
    <r>
      <rPr>
        <sz val="11"/>
        <color theme="1"/>
        <rFont val="Calibri"/>
        <family val="2"/>
        <scheme val="minor"/>
      </rPr>
      <t xml:space="preserve">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
During the creation of the original C2M2, Capability Maturity Model® and CMM® were registered trademarks of Carnegie Mellon University. Information Systems Audit and Control Association, Inc. (ISACA) is the current owner of these marks but did not participate in the creation of C2M2. </t>
    </r>
    <r>
      <rPr>
        <b/>
        <sz val="11"/>
        <color theme="1"/>
        <rFont val="Calibri"/>
        <family val="2"/>
        <scheme val="minor"/>
      </rPr>
      <t xml:space="preserve">
</t>
    </r>
  </si>
  <si>
    <t>Käytäntö, suomi, 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</si>
</sst>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9"/>
      <name val="Calibri"/>
      <family val="2"/>
      <scheme val="minor"/>
    </font>
    <font>
      <sz val="9"/>
      <name val="Calibri"/>
      <family val="2"/>
      <scheme val="minor"/>
    </font>
    <font>
      <sz val="12"/>
      <color theme="1"/>
      <name val="Calibri"/>
      <family val="2"/>
      <scheme val="minor"/>
    </font>
    <font>
      <b/>
      <sz val="9"/>
      <color theme="0"/>
      <name val="Verdana"/>
      <family val="2"/>
    </font>
    <font>
      <sz val="9"/>
      <name val="Verdana"/>
      <family val="2"/>
    </font>
    <font>
      <sz val="9"/>
      <color theme="1"/>
      <name val="Verdana"/>
      <family val="2"/>
    </font>
    <font>
      <b/>
      <sz val="9"/>
      <name val="Verdana"/>
      <family val="2"/>
    </font>
    <font>
      <b/>
      <sz val="9"/>
      <color rgb="FF0058B1"/>
      <name val="Verdana"/>
      <family val="2"/>
    </font>
    <font>
      <b/>
      <sz val="11"/>
      <color rgb="FF1D477C"/>
      <name val="Verdana"/>
      <family val="2"/>
    </font>
    <font>
      <sz val="9"/>
      <color rgb="FF00B0F0"/>
      <name val="Verdana"/>
      <family val="2"/>
    </font>
    <font>
      <b/>
      <sz val="11"/>
      <name val="Calibri"/>
      <family val="2"/>
      <scheme val="minor"/>
    </font>
    <font>
      <b/>
      <sz val="11"/>
      <color theme="1"/>
      <name val="Calibri"/>
      <family val="2"/>
      <scheme val="minor"/>
    </font>
    <font>
      <b/>
      <sz val="11"/>
      <color rgb="FF00B050"/>
      <name val="Calibri"/>
      <family val="2"/>
      <scheme val="minor"/>
    </font>
  </fonts>
  <fills count="9">
    <fill>
      <patternFill patternType="none"/>
    </fill>
    <fill>
      <patternFill patternType="gray125"/>
    </fill>
    <fill>
      <patternFill patternType="solid">
        <fgColor rgb="FFBFBFBF"/>
        <bgColor indexed="64"/>
      </patternFill>
    </fill>
    <fill>
      <patternFill patternType="solid">
        <fgColor rgb="FFD6E4F2"/>
        <bgColor indexed="64"/>
      </patternFill>
    </fill>
    <fill>
      <patternFill patternType="solid">
        <fgColor theme="0"/>
        <bgColor indexed="64"/>
      </patternFill>
    </fill>
    <fill>
      <patternFill patternType="solid">
        <fgColor rgb="FF0058B1"/>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right style="thin">
        <color auto="1"/>
      </right>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0" fillId="0" borderId="0" xfId="0" applyBorder="1"/>
    <xf numFmtId="0" fontId="0" fillId="0" borderId="0" xfId="0" applyBorder="1" applyAlignment="1"/>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5" fillId="4" borderId="0" xfId="0" applyFont="1" applyFill="1" applyBorder="1" applyAlignment="1">
      <alignment vertical="top" wrapText="1"/>
    </xf>
    <xf numFmtId="0" fontId="4" fillId="4" borderId="1" xfId="0" applyFont="1" applyFill="1" applyBorder="1" applyAlignment="1">
      <alignment horizontal="left" vertical="top" wrapText="1"/>
    </xf>
    <xf numFmtId="0" fontId="4" fillId="4" borderId="1" xfId="0" applyFont="1" applyFill="1" applyBorder="1" applyAlignment="1">
      <alignment vertical="top" wrapText="1"/>
    </xf>
    <xf numFmtId="0" fontId="4" fillId="4" borderId="1" xfId="1" applyFont="1" applyFill="1" applyBorder="1" applyAlignment="1">
      <alignment vertical="top" wrapText="1"/>
    </xf>
    <xf numFmtId="0" fontId="4" fillId="4" borderId="0" xfId="0" applyFont="1" applyFill="1" applyBorder="1" applyAlignment="1">
      <alignment vertical="top" wrapText="1"/>
    </xf>
    <xf numFmtId="0" fontId="5" fillId="4" borderId="1" xfId="0" applyFont="1" applyFill="1" applyBorder="1" applyAlignment="1">
      <alignment horizontal="left" vertical="top" wrapText="1"/>
    </xf>
    <xf numFmtId="0" fontId="5" fillId="4" borderId="1" xfId="0" applyFont="1" applyFill="1" applyBorder="1" applyAlignment="1">
      <alignment vertical="top" wrapText="1"/>
    </xf>
    <xf numFmtId="0" fontId="5" fillId="4" borderId="1" xfId="1" applyFont="1" applyFill="1" applyBorder="1" applyAlignment="1">
      <alignment vertical="top" wrapText="1"/>
    </xf>
    <xf numFmtId="0" fontId="4" fillId="4" borderId="0" xfId="0" applyFont="1" applyFill="1" applyBorder="1" applyAlignment="1">
      <alignment wrapText="1"/>
    </xf>
    <xf numFmtId="0" fontId="5" fillId="4" borderId="0" xfId="0" applyFont="1" applyFill="1" applyBorder="1" applyAlignment="1">
      <alignment wrapText="1"/>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xf numFmtId="0" fontId="4" fillId="4" borderId="1" xfId="0" applyFont="1" applyFill="1" applyBorder="1"/>
    <xf numFmtId="0" fontId="5" fillId="4" borderId="0" xfId="0" applyFont="1" applyFill="1" applyBorder="1" applyAlignment="1">
      <alignment horizontal="left" vertical="top" wrapText="1"/>
    </xf>
    <xf numFmtId="0" fontId="5" fillId="4" borderId="0" xfId="1" applyFont="1" applyFill="1" applyBorder="1" applyAlignment="1">
      <alignment vertical="top" wrapText="1"/>
    </xf>
    <xf numFmtId="0" fontId="7" fillId="5" borderId="3" xfId="0" applyFont="1" applyFill="1" applyBorder="1" applyAlignment="1" applyProtection="1">
      <alignment horizontal="left" vertical="top"/>
    </xf>
    <xf numFmtId="0" fontId="7" fillId="5" borderId="2" xfId="0" applyFont="1" applyFill="1" applyBorder="1" applyAlignment="1" applyProtection="1">
      <alignment horizontal="left" vertical="top"/>
    </xf>
    <xf numFmtId="0" fontId="7" fillId="5" borderId="4" xfId="0" applyFont="1" applyFill="1" applyBorder="1" applyAlignment="1" applyProtection="1">
      <alignment horizontal="left" vertical="top"/>
    </xf>
    <xf numFmtId="49" fontId="8" fillId="6" borderId="0" xfId="0" applyNumberFormat="1" applyFont="1" applyFill="1" applyBorder="1" applyAlignment="1" applyProtection="1">
      <alignment horizontal="left" vertical="top" wrapText="1"/>
    </xf>
    <xf numFmtId="0" fontId="9" fillId="6" borderId="2" xfId="0" applyFont="1" applyFill="1" applyBorder="1" applyAlignment="1" applyProtection="1">
      <alignment horizontal="center" vertical="top" wrapText="1"/>
      <protection locked="0"/>
    </xf>
    <xf numFmtId="0" fontId="9" fillId="6" borderId="5" xfId="0" applyFont="1" applyFill="1" applyBorder="1" applyAlignment="1" applyProtection="1">
      <alignment horizontal="center" vertical="top" wrapText="1"/>
      <protection locked="0"/>
    </xf>
    <xf numFmtId="0" fontId="9" fillId="6" borderId="2" xfId="0" applyFont="1" applyFill="1" applyBorder="1" applyAlignment="1" applyProtection="1">
      <alignment vertical="top" wrapText="1"/>
      <protection locked="0"/>
    </xf>
    <xf numFmtId="49" fontId="10" fillId="3" borderId="0" xfId="0" applyNumberFormat="1" applyFont="1" applyFill="1" applyBorder="1" applyAlignment="1" applyProtection="1">
      <alignment horizontal="left" vertical="top" wrapText="1"/>
    </xf>
    <xf numFmtId="0" fontId="9" fillId="3" borderId="2" xfId="0" applyFont="1" applyFill="1" applyBorder="1" applyAlignment="1" applyProtection="1">
      <alignment horizontal="center" vertical="top" wrapText="1"/>
      <protection locked="0"/>
    </xf>
    <xf numFmtId="0" fontId="9" fillId="3" borderId="2" xfId="0" applyFont="1" applyFill="1" applyBorder="1" applyAlignment="1" applyProtection="1">
      <alignment vertical="top" wrapText="1"/>
      <protection locked="0"/>
    </xf>
    <xf numFmtId="49" fontId="11" fillId="0" borderId="0" xfId="0" applyNumberFormat="1" applyFont="1" applyFill="1" applyBorder="1" applyAlignment="1" applyProtection="1">
      <alignment horizontal="left" vertical="top" wrapText="1"/>
    </xf>
    <xf numFmtId="0" fontId="9" fillId="0" borderId="2" xfId="0" applyFont="1" applyFill="1" applyBorder="1" applyAlignment="1" applyProtection="1">
      <alignment horizontal="center" vertical="top" wrapText="1"/>
      <protection locked="0"/>
    </xf>
    <xf numFmtId="0" fontId="9" fillId="0" borderId="2" xfId="0" applyFont="1" applyFill="1" applyBorder="1" applyAlignment="1" applyProtection="1">
      <alignment vertical="top" wrapText="1"/>
      <protection locked="0"/>
    </xf>
    <xf numFmtId="0" fontId="12" fillId="0" borderId="2" xfId="0" applyFont="1" applyFill="1" applyBorder="1" applyAlignment="1" applyProtection="1">
      <protection locked="0"/>
    </xf>
    <xf numFmtId="49" fontId="11" fillId="4" borderId="0" xfId="0" applyNumberFormat="1" applyFont="1" applyFill="1" applyBorder="1" applyAlignment="1" applyProtection="1">
      <alignment horizontal="left" vertical="top" wrapText="1"/>
    </xf>
    <xf numFmtId="0" fontId="9" fillId="4" borderId="2" xfId="0" applyFont="1" applyFill="1" applyBorder="1" applyAlignment="1" applyProtection="1">
      <alignment horizontal="center" vertical="top" wrapText="1"/>
      <protection locked="0"/>
    </xf>
    <xf numFmtId="0" fontId="13"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vertical="top" wrapText="1"/>
      <protection locked="0"/>
    </xf>
    <xf numFmtId="0" fontId="5" fillId="7" borderId="1" xfId="0" applyFont="1" applyFill="1" applyBorder="1" applyAlignment="1">
      <alignment horizontal="left" vertical="top" wrapText="1"/>
    </xf>
    <xf numFmtId="0" fontId="5" fillId="7" borderId="1" xfId="0" applyFont="1" applyFill="1" applyBorder="1" applyAlignment="1">
      <alignment vertical="top" wrapText="1"/>
    </xf>
    <xf numFmtId="0" fontId="5" fillId="7" borderId="1" xfId="1" applyFont="1" applyFill="1" applyBorder="1" applyAlignment="1">
      <alignment vertical="top" wrapText="1"/>
    </xf>
    <xf numFmtId="0" fontId="5" fillId="7" borderId="1" xfId="0" applyFont="1" applyFill="1" applyBorder="1" applyAlignment="1">
      <alignment wrapText="1"/>
    </xf>
    <xf numFmtId="0" fontId="7" fillId="5" borderId="2" xfId="0" applyFont="1" applyFill="1" applyBorder="1" applyAlignment="1" applyProtection="1">
      <alignment horizontal="left" vertical="top" wrapText="1"/>
    </xf>
    <xf numFmtId="0" fontId="0" fillId="0" borderId="0" xfId="0" applyAlignment="1">
      <alignment wrapText="1"/>
    </xf>
    <xf numFmtId="0" fontId="0" fillId="4" borderId="0" xfId="0" applyFill="1"/>
    <xf numFmtId="0" fontId="14" fillId="4" borderId="6" xfId="0" applyFont="1" applyFill="1" applyBorder="1"/>
    <xf numFmtId="0" fontId="14" fillId="4" borderId="2" xfId="0" applyFont="1" applyFill="1" applyBorder="1"/>
    <xf numFmtId="0" fontId="14" fillId="4" borderId="7" xfId="0" applyFont="1" applyFill="1" applyBorder="1"/>
    <xf numFmtId="0" fontId="0" fillId="4" borderId="6" xfId="0" applyFill="1" applyBorder="1"/>
    <xf numFmtId="0" fontId="0" fillId="4" borderId="2" xfId="0" applyFill="1" applyBorder="1"/>
    <xf numFmtId="0" fontId="0" fillId="4" borderId="7" xfId="0" applyFill="1" applyBorder="1"/>
    <xf numFmtId="0" fontId="0" fillId="4" borderId="0" xfId="0" applyFont="1" applyFill="1" applyBorder="1"/>
    <xf numFmtId="0" fontId="0" fillId="4" borderId="0" xfId="0" applyFill="1" applyBorder="1"/>
    <xf numFmtId="0" fontId="2" fillId="8" borderId="1" xfId="0" applyFont="1" applyFill="1" applyBorder="1" applyAlignment="1">
      <alignment horizontal="left" vertical="top" wrapText="1"/>
    </xf>
    <xf numFmtId="0" fontId="0" fillId="0" borderId="1" xfId="0" applyBorder="1"/>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0" fillId="0" borderId="2" xfId="0" applyBorder="1"/>
    <xf numFmtId="0" fontId="0" fillId="4" borderId="8" xfId="0" applyFill="1" applyBorder="1" applyAlignment="1">
      <alignment horizontal="left" vertical="top" wrapText="1"/>
    </xf>
    <xf numFmtId="0" fontId="0" fillId="4" borderId="9" xfId="0" applyFill="1" applyBorder="1" applyAlignment="1">
      <alignment horizontal="left" vertical="top"/>
    </xf>
    <xf numFmtId="0" fontId="0" fillId="4" borderId="10" xfId="0" applyFill="1" applyBorder="1" applyAlignment="1">
      <alignment horizontal="left" vertical="top"/>
    </xf>
    <xf numFmtId="0" fontId="0" fillId="4" borderId="11" xfId="0" applyFill="1" applyBorder="1" applyAlignment="1">
      <alignment horizontal="left" vertical="top"/>
    </xf>
    <xf numFmtId="0" fontId="0" fillId="4" borderId="0" xfId="0" applyFill="1" applyBorder="1" applyAlignment="1">
      <alignment horizontal="left" vertical="top"/>
    </xf>
    <xf numFmtId="0" fontId="0" fillId="4" borderId="12" xfId="0" applyFill="1" applyBorder="1" applyAlignment="1">
      <alignment horizontal="left" vertical="top"/>
    </xf>
    <xf numFmtId="0" fontId="0" fillId="4" borderId="13" xfId="0" applyFill="1" applyBorder="1" applyAlignment="1">
      <alignment horizontal="left" vertical="top"/>
    </xf>
    <xf numFmtId="0" fontId="0" fillId="4" borderId="14" xfId="0" applyFill="1" applyBorder="1" applyAlignment="1">
      <alignment horizontal="left" vertical="top"/>
    </xf>
    <xf numFmtId="0" fontId="0" fillId="4" borderId="15" xfId="0" applyFill="1" applyBorder="1" applyAlignment="1">
      <alignment horizontal="left" vertical="top"/>
    </xf>
  </cellXfs>
  <cellStyles count="2">
    <cellStyle name="Normal" xfId="0" builtinId="0"/>
    <cellStyle name="Normal 2" xfId="1"/>
  </cellStyles>
  <dxfs count="30">
    <dxf>
      <fill>
        <patternFill>
          <bgColor rgb="FF00B0F0"/>
        </patternFill>
      </fill>
    </dxf>
    <dxf>
      <fill>
        <patternFill>
          <bgColor rgb="FF92D050"/>
        </patternFill>
      </fill>
    </dxf>
    <dxf>
      <numFmt numFmtId="0" formatCode="General"/>
      <fill>
        <patternFill patternType="none">
          <bgColor auto="1"/>
        </patternFill>
      </fill>
      <border diagonalUp="0" diagonalDown="0">
        <left style="thin">
          <color indexed="64"/>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indexed="64"/>
        </right>
        <top/>
        <bottom/>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numFmt numFmtId="0" formatCode="General"/>
      <fill>
        <patternFill patternType="none">
          <bgColor auto="1"/>
        </patternFill>
      </fill>
      <border diagonalUp="0" diagonalDown="0">
        <left style="thin">
          <color indexed="64"/>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indexed="64"/>
        </right>
        <top/>
        <bottom/>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rgb="FF000000"/>
        </left>
        <right style="medium">
          <color rgb="FF000000"/>
        </right>
        <top style="medium">
          <color rgb="FF000000"/>
        </top>
      </border>
    </dxf>
    <dxf>
      <fill>
        <patternFill patternType="none">
          <bgColor auto="1"/>
        </patternFill>
      </fill>
      <protection locked="1" hidden="0"/>
    </dxf>
    <dxf>
      <border outline="0">
        <bottom style="thin">
          <color rgb="FF000000"/>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ill>
        <patternFill patternType="solid">
          <fgColor indexed="64"/>
          <bgColor theme="0"/>
        </patternFill>
      </fill>
      <border diagonalUp="0" diagonalDown="0">
        <left style="thin">
          <color auto="1"/>
        </left>
        <right/>
        <top/>
        <bottom/>
        <vertical style="thin">
          <color auto="1"/>
        </vertical>
        <horizontal/>
      </border>
    </dxf>
    <dxf>
      <fill>
        <patternFill patternType="solid">
          <fgColor indexed="64"/>
          <bgColor theme="0"/>
        </patternFill>
      </fill>
      <border diagonalUp="0" diagonalDown="0">
        <left style="thin">
          <color indexed="64"/>
        </left>
        <right style="thin">
          <color indexed="64"/>
        </right>
        <top/>
        <bottom/>
        <vertical/>
        <horizontal/>
      </border>
    </dxf>
    <dxf>
      <fill>
        <patternFill patternType="solid">
          <fgColor indexed="64"/>
          <bgColor theme="0"/>
        </patternFill>
      </fill>
      <border diagonalUp="0" diagonalDown="0">
        <left style="thin">
          <color auto="1"/>
        </left>
        <right style="thin">
          <color auto="1"/>
        </right>
        <top/>
        <bottom/>
        <vertical style="thin">
          <color auto="1"/>
        </vertical>
        <horizontal/>
      </border>
    </dxf>
    <dxf>
      <fill>
        <patternFill patternType="solid">
          <fgColor indexed="64"/>
          <bgColor theme="0"/>
        </patternFill>
      </fill>
      <border diagonalUp="0" diagonalDown="0">
        <left style="thin">
          <color auto="1"/>
        </left>
        <right style="thin">
          <color auto="1"/>
        </right>
        <top/>
        <bottom/>
        <vertical style="thin">
          <color auto="1"/>
        </vertical>
        <horizontal/>
      </border>
    </dxf>
    <dxf>
      <fill>
        <patternFill patternType="solid">
          <fgColor indexed="64"/>
          <bgColor theme="0"/>
        </patternFill>
      </fill>
      <border diagonalUp="0" diagonalDown="0">
        <left/>
        <right style="thin">
          <color auto="1"/>
        </right>
        <top/>
        <bottom/>
        <vertical style="thin">
          <color auto="1"/>
        </vertical>
        <horizontal/>
      </border>
    </dxf>
    <dxf>
      <border diagonalUp="0" diagonalDown="0">
        <left style="thin">
          <color auto="1"/>
        </left>
        <right style="thin">
          <color auto="1"/>
        </right>
        <top/>
        <bottom/>
      </border>
    </dxf>
    <dxf>
      <fill>
        <patternFill patternType="solid">
          <fgColor rgb="FF000000"/>
          <bgColor rgb="FFFFFFFF"/>
        </patternFill>
      </fill>
    </dxf>
    <dxf>
      <font>
        <b/>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5" name="Table46" displayName="Table46" ref="A1:E383" totalsRowShown="0" headerRowDxfId="29" dataDxfId="28" tableBorderDxfId="27">
  <autoFilter ref="A1:E383"/>
  <sortState ref="A2:E383">
    <sortCondition ref="B1:B383"/>
  </sortState>
  <tableColumns count="5">
    <tableColumn id="1" name="nro" dataDxfId="26"/>
    <tableColumn id="2" name="Practice V2.1" dataDxfId="25"/>
    <tableColumn id="3" name="V2 lähin" dataDxfId="24"/>
    <tableColumn id="4" name="Sama kuin B" dataDxfId="23"/>
    <tableColumn id="5" name="Onko sisältö  vastaava?" dataDxfId="22"/>
  </tableColumns>
  <tableStyleInfo name="TableStyleMedium2" showFirstColumn="0" showLastColumn="0" showRowStripes="1" showColumnStripes="0"/>
</table>
</file>

<file path=xl/tables/table2.xml><?xml version="1.0" encoding="utf-8"?>
<table xmlns="http://schemas.openxmlformats.org/spreadsheetml/2006/main" id="3" name="Table264" displayName="Table264" ref="B3:G468" totalsRowShown="0" headerRowDxfId="21" dataDxfId="19" headerRowBorderDxfId="20" tableBorderDxfId="18">
  <autoFilter ref="B3:G468"/>
  <tableColumns count="6">
    <tableColumn id="1" name="Kybermittari V2 numero" dataDxfId="17"/>
    <tableColumn id="2" name="(FIN) Vastaus" dataDxfId="16"/>
    <tableColumn id="3" name="Kybermittari V2.0 käytäntö" dataDxfId="15">
      <calculatedColumnFormula>VLOOKUP(Table264[[#This Row],[Kybermittari V2 numero]],Languages!B:F,4,FALSE)</calculatedColumnFormula>
    </tableColumn>
    <tableColumn id="5" name="vastaavuus" dataDxfId="14">
      <calculatedColumnFormula>VLOOKUP(Table264[[#This Row],[Kybermittari V2 numero]],'C2M2 V2.1'!K:M,2,FALSE)</calculatedColumnFormula>
    </tableColumn>
    <tableColumn id="6" name="C2M2 V2.1 tulkintaohje" dataDxfId="13">
      <calculatedColumnFormula>VLOOKUP(Table264[[#This Row],[Kybermittari V2 numero]],'C2M2 V2.1'!K:M,3,FALSE)</calculatedColumnFormula>
    </tableColumn>
    <tableColumn id="4" name="C2M2 V2.1 numero" dataDxfId="12">
      <calculatedColumnFormula>VLOOKUP(Table264[[#This Row],[Kybermittari V2 numero]],#REF!,2,FALSE)</calculatedColumnFormula>
    </tableColumn>
  </tableColumns>
  <tableStyleInfo name="TableStyleMedium20" showFirstColumn="0" showLastColumn="0" showRowStripes="1" showColumnStripes="0"/>
</table>
</file>

<file path=xl/tables/table3.xml><?xml version="1.0" encoding="utf-8"?>
<table xmlns="http://schemas.openxmlformats.org/spreadsheetml/2006/main" id="2" name="Table26" displayName="Table26" ref="B3:G468" totalsRowShown="0" headerRowDxfId="11" dataDxfId="9" headerRowBorderDxfId="10" tableBorderDxfId="8">
  <autoFilter ref="B3:G468"/>
  <tableColumns count="6">
    <tableColumn id="1" name="Kybermittari V2 numero" dataDxfId="7"/>
    <tableColumn id="2" name="(FIN) Vastaus" dataDxfId="6"/>
    <tableColumn id="3" name="Kybermittari V2.0 käytäntö" dataDxfId="5">
      <calculatedColumnFormula>VLOOKUP(Table26[[#This Row],[Kybermittari V2 numero]],Languages!B:F,4,FALSE)</calculatedColumnFormula>
    </tableColumn>
    <tableColumn id="5" name="vastaavuus" dataDxfId="4">
      <calculatedColumnFormula>VLOOKUP(Table26[[#This Row],[Kybermittari V2 numero]],'C2M2 V2.1'!K:M,2,FALSE)</calculatedColumnFormula>
    </tableColumn>
    <tableColumn id="6" name="C2M2 V2.1 tulkintaohje" dataDxfId="3">
      <calculatedColumnFormula>VLOOKUP(Table26[[#This Row],[Kybermittari V2 numero]],'C2M2 V2.1'!K:M,3,FALSE)</calculatedColumnFormula>
    </tableColumn>
    <tableColumn id="4" name="C2M2 V2.1 numero" dataDxfId="2">
      <calculatedColumnFormula>VLOOKUP(Table26[[#This Row],[Kybermittari V2 numero]],#REF!,2,FALSE)</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39"/>
  <sheetViews>
    <sheetView workbookViewId="0">
      <selection activeCell="B2" sqref="B2:N39"/>
    </sheetView>
  </sheetViews>
  <sheetFormatPr defaultRowHeight="14.4" x14ac:dyDescent="0.3"/>
  <cols>
    <col min="1" max="16384" width="8.88671875" style="51"/>
  </cols>
  <sheetData>
    <row r="1" spans="2:14" ht="15" thickBot="1" x14ac:dyDescent="0.35"/>
    <row r="2" spans="2:14" x14ac:dyDescent="0.3">
      <c r="B2" s="65" t="s">
        <v>3156</v>
      </c>
      <c r="C2" s="66"/>
      <c r="D2" s="66"/>
      <c r="E2" s="66"/>
      <c r="F2" s="66"/>
      <c r="G2" s="66"/>
      <c r="H2" s="66"/>
      <c r="I2" s="66"/>
      <c r="J2" s="66"/>
      <c r="K2" s="66"/>
      <c r="L2" s="66"/>
      <c r="M2" s="66"/>
      <c r="N2" s="67"/>
    </row>
    <row r="3" spans="2:14" x14ac:dyDescent="0.3">
      <c r="B3" s="68"/>
      <c r="C3" s="69"/>
      <c r="D3" s="69"/>
      <c r="E3" s="69"/>
      <c r="F3" s="69"/>
      <c r="G3" s="69"/>
      <c r="H3" s="69"/>
      <c r="I3" s="69"/>
      <c r="J3" s="69"/>
      <c r="K3" s="69"/>
      <c r="L3" s="69"/>
      <c r="M3" s="69"/>
      <c r="N3" s="70"/>
    </row>
    <row r="4" spans="2:14" x14ac:dyDescent="0.3">
      <c r="B4" s="68"/>
      <c r="C4" s="69"/>
      <c r="D4" s="69"/>
      <c r="E4" s="69"/>
      <c r="F4" s="69"/>
      <c r="G4" s="69"/>
      <c r="H4" s="69"/>
      <c r="I4" s="69"/>
      <c r="J4" s="69"/>
      <c r="K4" s="69"/>
      <c r="L4" s="69"/>
      <c r="M4" s="69"/>
      <c r="N4" s="70"/>
    </row>
    <row r="5" spans="2:14" x14ac:dyDescent="0.3">
      <c r="B5" s="68"/>
      <c r="C5" s="69"/>
      <c r="D5" s="69"/>
      <c r="E5" s="69"/>
      <c r="F5" s="69"/>
      <c r="G5" s="69"/>
      <c r="H5" s="69"/>
      <c r="I5" s="69"/>
      <c r="J5" s="69"/>
      <c r="K5" s="69"/>
      <c r="L5" s="69"/>
      <c r="M5" s="69"/>
      <c r="N5" s="70"/>
    </row>
    <row r="6" spans="2:14" x14ac:dyDescent="0.3">
      <c r="B6" s="68"/>
      <c r="C6" s="69"/>
      <c r="D6" s="69"/>
      <c r="E6" s="69"/>
      <c r="F6" s="69"/>
      <c r="G6" s="69"/>
      <c r="H6" s="69"/>
      <c r="I6" s="69"/>
      <c r="J6" s="69"/>
      <c r="K6" s="69"/>
      <c r="L6" s="69"/>
      <c r="M6" s="69"/>
      <c r="N6" s="70"/>
    </row>
    <row r="7" spans="2:14" x14ac:dyDescent="0.3">
      <c r="B7" s="68"/>
      <c r="C7" s="69"/>
      <c r="D7" s="69"/>
      <c r="E7" s="69"/>
      <c r="F7" s="69"/>
      <c r="G7" s="69"/>
      <c r="H7" s="69"/>
      <c r="I7" s="69"/>
      <c r="J7" s="69"/>
      <c r="K7" s="69"/>
      <c r="L7" s="69"/>
      <c r="M7" s="69"/>
      <c r="N7" s="70"/>
    </row>
    <row r="8" spans="2:14" x14ac:dyDescent="0.3">
      <c r="B8" s="68"/>
      <c r="C8" s="69"/>
      <c r="D8" s="69"/>
      <c r="E8" s="69"/>
      <c r="F8" s="69"/>
      <c r="G8" s="69"/>
      <c r="H8" s="69"/>
      <c r="I8" s="69"/>
      <c r="J8" s="69"/>
      <c r="K8" s="69"/>
      <c r="L8" s="69"/>
      <c r="M8" s="69"/>
      <c r="N8" s="70"/>
    </row>
    <row r="9" spans="2:14" x14ac:dyDescent="0.3">
      <c r="B9" s="68"/>
      <c r="C9" s="69"/>
      <c r="D9" s="69"/>
      <c r="E9" s="69"/>
      <c r="F9" s="69"/>
      <c r="G9" s="69"/>
      <c r="H9" s="69"/>
      <c r="I9" s="69"/>
      <c r="J9" s="69"/>
      <c r="K9" s="69"/>
      <c r="L9" s="69"/>
      <c r="M9" s="69"/>
      <c r="N9" s="70"/>
    </row>
    <row r="10" spans="2:14" x14ac:dyDescent="0.3">
      <c r="B10" s="68"/>
      <c r="C10" s="69"/>
      <c r="D10" s="69"/>
      <c r="E10" s="69"/>
      <c r="F10" s="69"/>
      <c r="G10" s="69"/>
      <c r="H10" s="69"/>
      <c r="I10" s="69"/>
      <c r="J10" s="69"/>
      <c r="K10" s="69"/>
      <c r="L10" s="69"/>
      <c r="M10" s="69"/>
      <c r="N10" s="70"/>
    </row>
    <row r="11" spans="2:14" x14ac:dyDescent="0.3">
      <c r="B11" s="68"/>
      <c r="C11" s="69"/>
      <c r="D11" s="69"/>
      <c r="E11" s="69"/>
      <c r="F11" s="69"/>
      <c r="G11" s="69"/>
      <c r="H11" s="69"/>
      <c r="I11" s="69"/>
      <c r="J11" s="69"/>
      <c r="K11" s="69"/>
      <c r="L11" s="69"/>
      <c r="M11" s="69"/>
      <c r="N11" s="70"/>
    </row>
    <row r="12" spans="2:14" x14ac:dyDescent="0.3">
      <c r="B12" s="68"/>
      <c r="C12" s="69"/>
      <c r="D12" s="69"/>
      <c r="E12" s="69"/>
      <c r="F12" s="69"/>
      <c r="G12" s="69"/>
      <c r="H12" s="69"/>
      <c r="I12" s="69"/>
      <c r="J12" s="69"/>
      <c r="K12" s="69"/>
      <c r="L12" s="69"/>
      <c r="M12" s="69"/>
      <c r="N12" s="70"/>
    </row>
    <row r="13" spans="2:14" x14ac:dyDescent="0.3">
      <c r="B13" s="68"/>
      <c r="C13" s="69"/>
      <c r="D13" s="69"/>
      <c r="E13" s="69"/>
      <c r="F13" s="69"/>
      <c r="G13" s="69"/>
      <c r="H13" s="69"/>
      <c r="I13" s="69"/>
      <c r="J13" s="69"/>
      <c r="K13" s="69"/>
      <c r="L13" s="69"/>
      <c r="M13" s="69"/>
      <c r="N13" s="70"/>
    </row>
    <row r="14" spans="2:14" x14ac:dyDescent="0.3">
      <c r="B14" s="68"/>
      <c r="C14" s="69"/>
      <c r="D14" s="69"/>
      <c r="E14" s="69"/>
      <c r="F14" s="69"/>
      <c r="G14" s="69"/>
      <c r="H14" s="69"/>
      <c r="I14" s="69"/>
      <c r="J14" s="69"/>
      <c r="K14" s="69"/>
      <c r="L14" s="69"/>
      <c r="M14" s="69"/>
      <c r="N14" s="70"/>
    </row>
    <row r="15" spans="2:14" x14ac:dyDescent="0.3">
      <c r="B15" s="68"/>
      <c r="C15" s="69"/>
      <c r="D15" s="69"/>
      <c r="E15" s="69"/>
      <c r="F15" s="69"/>
      <c r="G15" s="69"/>
      <c r="H15" s="69"/>
      <c r="I15" s="69"/>
      <c r="J15" s="69"/>
      <c r="K15" s="69"/>
      <c r="L15" s="69"/>
      <c r="M15" s="69"/>
      <c r="N15" s="70"/>
    </row>
    <row r="16" spans="2:14" x14ac:dyDescent="0.3">
      <c r="B16" s="68"/>
      <c r="C16" s="69"/>
      <c r="D16" s="69"/>
      <c r="E16" s="69"/>
      <c r="F16" s="69"/>
      <c r="G16" s="69"/>
      <c r="H16" s="69"/>
      <c r="I16" s="69"/>
      <c r="J16" s="69"/>
      <c r="K16" s="69"/>
      <c r="L16" s="69"/>
      <c r="M16" s="69"/>
      <c r="N16" s="70"/>
    </row>
    <row r="17" spans="2:14" x14ac:dyDescent="0.3">
      <c r="B17" s="68"/>
      <c r="C17" s="69"/>
      <c r="D17" s="69"/>
      <c r="E17" s="69"/>
      <c r="F17" s="69"/>
      <c r="G17" s="69"/>
      <c r="H17" s="69"/>
      <c r="I17" s="69"/>
      <c r="J17" s="69"/>
      <c r="K17" s="69"/>
      <c r="L17" s="69"/>
      <c r="M17" s="69"/>
      <c r="N17" s="70"/>
    </row>
    <row r="18" spans="2:14" x14ac:dyDescent="0.3">
      <c r="B18" s="68"/>
      <c r="C18" s="69"/>
      <c r="D18" s="69"/>
      <c r="E18" s="69"/>
      <c r="F18" s="69"/>
      <c r="G18" s="69"/>
      <c r="H18" s="69"/>
      <c r="I18" s="69"/>
      <c r="J18" s="69"/>
      <c r="K18" s="69"/>
      <c r="L18" s="69"/>
      <c r="M18" s="69"/>
      <c r="N18" s="70"/>
    </row>
    <row r="19" spans="2:14" x14ac:dyDescent="0.3">
      <c r="B19" s="68"/>
      <c r="C19" s="69"/>
      <c r="D19" s="69"/>
      <c r="E19" s="69"/>
      <c r="F19" s="69"/>
      <c r="G19" s="69"/>
      <c r="H19" s="69"/>
      <c r="I19" s="69"/>
      <c r="J19" s="69"/>
      <c r="K19" s="69"/>
      <c r="L19" s="69"/>
      <c r="M19" s="69"/>
      <c r="N19" s="70"/>
    </row>
    <row r="20" spans="2:14" x14ac:dyDescent="0.3">
      <c r="B20" s="68"/>
      <c r="C20" s="69"/>
      <c r="D20" s="69"/>
      <c r="E20" s="69"/>
      <c r="F20" s="69"/>
      <c r="G20" s="69"/>
      <c r="H20" s="69"/>
      <c r="I20" s="69"/>
      <c r="J20" s="69"/>
      <c r="K20" s="69"/>
      <c r="L20" s="69"/>
      <c r="M20" s="69"/>
      <c r="N20" s="70"/>
    </row>
    <row r="21" spans="2:14" x14ac:dyDescent="0.3">
      <c r="B21" s="68"/>
      <c r="C21" s="69"/>
      <c r="D21" s="69"/>
      <c r="E21" s="69"/>
      <c r="F21" s="69"/>
      <c r="G21" s="69"/>
      <c r="H21" s="69"/>
      <c r="I21" s="69"/>
      <c r="J21" s="69"/>
      <c r="K21" s="69"/>
      <c r="L21" s="69"/>
      <c r="M21" s="69"/>
      <c r="N21" s="70"/>
    </row>
    <row r="22" spans="2:14" x14ac:dyDescent="0.3">
      <c r="B22" s="68"/>
      <c r="C22" s="69"/>
      <c r="D22" s="69"/>
      <c r="E22" s="69"/>
      <c r="F22" s="69"/>
      <c r="G22" s="69"/>
      <c r="H22" s="69"/>
      <c r="I22" s="69"/>
      <c r="J22" s="69"/>
      <c r="K22" s="69"/>
      <c r="L22" s="69"/>
      <c r="M22" s="69"/>
      <c r="N22" s="70"/>
    </row>
    <row r="23" spans="2:14" x14ac:dyDescent="0.3">
      <c r="B23" s="68"/>
      <c r="C23" s="69"/>
      <c r="D23" s="69"/>
      <c r="E23" s="69"/>
      <c r="F23" s="69"/>
      <c r="G23" s="69"/>
      <c r="H23" s="69"/>
      <c r="I23" s="69"/>
      <c r="J23" s="69"/>
      <c r="K23" s="69"/>
      <c r="L23" s="69"/>
      <c r="M23" s="69"/>
      <c r="N23" s="70"/>
    </row>
    <row r="24" spans="2:14" x14ac:dyDescent="0.3">
      <c r="B24" s="68"/>
      <c r="C24" s="69"/>
      <c r="D24" s="69"/>
      <c r="E24" s="69"/>
      <c r="F24" s="69"/>
      <c r="G24" s="69"/>
      <c r="H24" s="69"/>
      <c r="I24" s="69"/>
      <c r="J24" s="69"/>
      <c r="K24" s="69"/>
      <c r="L24" s="69"/>
      <c r="M24" s="69"/>
      <c r="N24" s="70"/>
    </row>
    <row r="25" spans="2:14" x14ac:dyDescent="0.3">
      <c r="B25" s="68"/>
      <c r="C25" s="69"/>
      <c r="D25" s="69"/>
      <c r="E25" s="69"/>
      <c r="F25" s="69"/>
      <c r="G25" s="69"/>
      <c r="H25" s="69"/>
      <c r="I25" s="69"/>
      <c r="J25" s="69"/>
      <c r="K25" s="69"/>
      <c r="L25" s="69"/>
      <c r="M25" s="69"/>
      <c r="N25" s="70"/>
    </row>
    <row r="26" spans="2:14" x14ac:dyDescent="0.3">
      <c r="B26" s="68"/>
      <c r="C26" s="69"/>
      <c r="D26" s="69"/>
      <c r="E26" s="69"/>
      <c r="F26" s="69"/>
      <c r="G26" s="69"/>
      <c r="H26" s="69"/>
      <c r="I26" s="69"/>
      <c r="J26" s="69"/>
      <c r="K26" s="69"/>
      <c r="L26" s="69"/>
      <c r="M26" s="69"/>
      <c r="N26" s="70"/>
    </row>
    <row r="27" spans="2:14" x14ac:dyDescent="0.3">
      <c r="B27" s="68"/>
      <c r="C27" s="69"/>
      <c r="D27" s="69"/>
      <c r="E27" s="69"/>
      <c r="F27" s="69"/>
      <c r="G27" s="69"/>
      <c r="H27" s="69"/>
      <c r="I27" s="69"/>
      <c r="J27" s="69"/>
      <c r="K27" s="69"/>
      <c r="L27" s="69"/>
      <c r="M27" s="69"/>
      <c r="N27" s="70"/>
    </row>
    <row r="28" spans="2:14" x14ac:dyDescent="0.3">
      <c r="B28" s="68"/>
      <c r="C28" s="69"/>
      <c r="D28" s="69"/>
      <c r="E28" s="69"/>
      <c r="F28" s="69"/>
      <c r="G28" s="69"/>
      <c r="H28" s="69"/>
      <c r="I28" s="69"/>
      <c r="J28" s="69"/>
      <c r="K28" s="69"/>
      <c r="L28" s="69"/>
      <c r="M28" s="69"/>
      <c r="N28" s="70"/>
    </row>
    <row r="29" spans="2:14" x14ac:dyDescent="0.3">
      <c r="B29" s="68"/>
      <c r="C29" s="69"/>
      <c r="D29" s="69"/>
      <c r="E29" s="69"/>
      <c r="F29" s="69"/>
      <c r="G29" s="69"/>
      <c r="H29" s="69"/>
      <c r="I29" s="69"/>
      <c r="J29" s="69"/>
      <c r="K29" s="69"/>
      <c r="L29" s="69"/>
      <c r="M29" s="69"/>
      <c r="N29" s="70"/>
    </row>
    <row r="30" spans="2:14" x14ac:dyDescent="0.3">
      <c r="B30" s="68"/>
      <c r="C30" s="69"/>
      <c r="D30" s="69"/>
      <c r="E30" s="69"/>
      <c r="F30" s="69"/>
      <c r="G30" s="69"/>
      <c r="H30" s="69"/>
      <c r="I30" s="69"/>
      <c r="J30" s="69"/>
      <c r="K30" s="69"/>
      <c r="L30" s="69"/>
      <c r="M30" s="69"/>
      <c r="N30" s="70"/>
    </row>
    <row r="31" spans="2:14" x14ac:dyDescent="0.3">
      <c r="B31" s="68"/>
      <c r="C31" s="69"/>
      <c r="D31" s="69"/>
      <c r="E31" s="69"/>
      <c r="F31" s="69"/>
      <c r="G31" s="69"/>
      <c r="H31" s="69"/>
      <c r="I31" s="69"/>
      <c r="J31" s="69"/>
      <c r="K31" s="69"/>
      <c r="L31" s="69"/>
      <c r="M31" s="69"/>
      <c r="N31" s="70"/>
    </row>
    <row r="32" spans="2:14" x14ac:dyDescent="0.3">
      <c r="B32" s="68"/>
      <c r="C32" s="69"/>
      <c r="D32" s="69"/>
      <c r="E32" s="69"/>
      <c r="F32" s="69"/>
      <c r="G32" s="69"/>
      <c r="H32" s="69"/>
      <c r="I32" s="69"/>
      <c r="J32" s="69"/>
      <c r="K32" s="69"/>
      <c r="L32" s="69"/>
      <c r="M32" s="69"/>
      <c r="N32" s="70"/>
    </row>
    <row r="33" spans="2:14" x14ac:dyDescent="0.3">
      <c r="B33" s="68"/>
      <c r="C33" s="69"/>
      <c r="D33" s="69"/>
      <c r="E33" s="69"/>
      <c r="F33" s="69"/>
      <c r="G33" s="69"/>
      <c r="H33" s="69"/>
      <c r="I33" s="69"/>
      <c r="J33" s="69"/>
      <c r="K33" s="69"/>
      <c r="L33" s="69"/>
      <c r="M33" s="69"/>
      <c r="N33" s="70"/>
    </row>
    <row r="34" spans="2:14" x14ac:dyDescent="0.3">
      <c r="B34" s="68"/>
      <c r="C34" s="69"/>
      <c r="D34" s="69"/>
      <c r="E34" s="69"/>
      <c r="F34" s="69"/>
      <c r="G34" s="69"/>
      <c r="H34" s="69"/>
      <c r="I34" s="69"/>
      <c r="J34" s="69"/>
      <c r="K34" s="69"/>
      <c r="L34" s="69"/>
      <c r="M34" s="69"/>
      <c r="N34" s="70"/>
    </row>
    <row r="35" spans="2:14" x14ac:dyDescent="0.3">
      <c r="B35" s="68"/>
      <c r="C35" s="69"/>
      <c r="D35" s="69"/>
      <c r="E35" s="69"/>
      <c r="F35" s="69"/>
      <c r="G35" s="69"/>
      <c r="H35" s="69"/>
      <c r="I35" s="69"/>
      <c r="J35" s="69"/>
      <c r="K35" s="69"/>
      <c r="L35" s="69"/>
      <c r="M35" s="69"/>
      <c r="N35" s="70"/>
    </row>
    <row r="36" spans="2:14" x14ac:dyDescent="0.3">
      <c r="B36" s="68"/>
      <c r="C36" s="69"/>
      <c r="D36" s="69"/>
      <c r="E36" s="69"/>
      <c r="F36" s="69"/>
      <c r="G36" s="69"/>
      <c r="H36" s="69"/>
      <c r="I36" s="69"/>
      <c r="J36" s="69"/>
      <c r="K36" s="69"/>
      <c r="L36" s="69"/>
      <c r="M36" s="69"/>
      <c r="N36" s="70"/>
    </row>
    <row r="37" spans="2:14" x14ac:dyDescent="0.3">
      <c r="B37" s="68"/>
      <c r="C37" s="69"/>
      <c r="D37" s="69"/>
      <c r="E37" s="69"/>
      <c r="F37" s="69"/>
      <c r="G37" s="69"/>
      <c r="H37" s="69"/>
      <c r="I37" s="69"/>
      <c r="J37" s="69"/>
      <c r="K37" s="69"/>
      <c r="L37" s="69"/>
      <c r="M37" s="69"/>
      <c r="N37" s="70"/>
    </row>
    <row r="38" spans="2:14" x14ac:dyDescent="0.3">
      <c r="B38" s="68"/>
      <c r="C38" s="69"/>
      <c r="D38" s="69"/>
      <c r="E38" s="69"/>
      <c r="F38" s="69"/>
      <c r="G38" s="69"/>
      <c r="H38" s="69"/>
      <c r="I38" s="69"/>
      <c r="J38" s="69"/>
      <c r="K38" s="69"/>
      <c r="L38" s="69"/>
      <c r="M38" s="69"/>
      <c r="N38" s="70"/>
    </row>
    <row r="39" spans="2:14" ht="15" thickBot="1" x14ac:dyDescent="0.35">
      <c r="B39" s="71"/>
      <c r="C39" s="72"/>
      <c r="D39" s="72"/>
      <c r="E39" s="72"/>
      <c r="F39" s="72"/>
      <c r="G39" s="72"/>
      <c r="H39" s="72"/>
      <c r="I39" s="72"/>
      <c r="J39" s="72"/>
      <c r="K39" s="72"/>
      <c r="L39" s="72"/>
      <c r="M39" s="72"/>
      <c r="N39" s="73"/>
    </row>
  </sheetData>
  <mergeCells count="1">
    <mergeCell ref="B2:N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7"/>
  <sheetViews>
    <sheetView tabSelected="1" zoomScale="130" zoomScaleNormal="130" workbookViewId="0">
      <pane ySplit="1" topLeftCell="A356" activePane="bottomLeft" state="frozen"/>
      <selection pane="bottomLeft" activeCell="H364" sqref="H364"/>
    </sheetView>
  </sheetViews>
  <sheetFormatPr defaultColWidth="9.109375" defaultRowHeight="14.4" x14ac:dyDescent="0.3"/>
  <cols>
    <col min="1" max="1" width="7.44140625" style="1" customWidth="1"/>
    <col min="2" max="2" width="10.88671875" style="2" customWidth="1"/>
    <col min="3" max="3" width="4.109375" style="1" customWidth="1"/>
    <col min="4" max="4" width="9.44140625" style="1" customWidth="1"/>
    <col min="5" max="5" width="40.77734375" style="1" customWidth="1"/>
    <col min="6" max="6" width="9.33203125" style="1" hidden="1" customWidth="1"/>
    <col min="7" max="8" width="40.77734375" style="1" customWidth="1"/>
    <col min="9" max="9" width="7.5546875" style="1" customWidth="1"/>
    <col min="10" max="10" width="9.33203125" style="1" customWidth="1"/>
    <col min="11" max="11" width="9.88671875" style="1" customWidth="1"/>
    <col min="12" max="12" width="10.6640625" style="1" customWidth="1"/>
    <col min="13" max="13" width="192.109375" style="1" customWidth="1"/>
    <col min="14" max="16384" width="9.109375" style="1"/>
  </cols>
  <sheetData>
    <row r="1" spans="1:13" ht="82.8" x14ac:dyDescent="0.3">
      <c r="A1" s="1" t="s">
        <v>2896</v>
      </c>
      <c r="B1" s="3" t="s">
        <v>0</v>
      </c>
      <c r="C1" s="4" t="s">
        <v>46</v>
      </c>
      <c r="D1" s="4" t="s">
        <v>3146</v>
      </c>
      <c r="E1" s="4" t="s">
        <v>2851</v>
      </c>
      <c r="F1" s="4" t="s">
        <v>2852</v>
      </c>
      <c r="G1" s="4" t="s">
        <v>2853</v>
      </c>
      <c r="H1" s="4" t="s">
        <v>3157</v>
      </c>
      <c r="I1" s="4" t="s">
        <v>2855</v>
      </c>
      <c r="J1" s="4" t="s">
        <v>2857</v>
      </c>
      <c r="K1" s="4" t="s">
        <v>2854</v>
      </c>
      <c r="L1" s="4" t="s">
        <v>2856</v>
      </c>
      <c r="M1" s="4" t="s">
        <v>2858</v>
      </c>
    </row>
    <row r="2" spans="1:13" ht="296.25" customHeight="1" x14ac:dyDescent="0.3">
      <c r="A2" s="1">
        <v>106</v>
      </c>
      <c r="B2" s="5" t="s">
        <v>127</v>
      </c>
      <c r="C2" s="6">
        <v>1</v>
      </c>
      <c r="D2" s="6" t="s">
        <v>542</v>
      </c>
      <c r="E2" s="6" t="s">
        <v>128</v>
      </c>
      <c r="F2" s="6" t="str">
        <f>VLOOKUP($D2,Languages!B:C,2,FALSE)</f>
        <v>Identities are provisioned, at least in an ad hoc manner, for personnel and other entities such as services and devices that require access to assets (note that this does not preclude shared identities)</v>
      </c>
      <c r="G2" s="6" t="str">
        <f>VLOOKUP($K2,Languages!B:C,2,FALSE)</f>
        <v>Identities are provisioned, at least in an ad hoc manner, for personnel and other entities such as services and devices that require access to assets (note that this does not preclude shared identities)</v>
      </c>
      <c r="H2" s="6" t="str">
        <f>VLOOKUP($K2,Languages!B:F,4,FALSE)</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I2" s="6">
        <f t="shared" ref="I2:I40" si="0">IF(D2=K2,1,0)</f>
        <v>1</v>
      </c>
      <c r="J2" s="6">
        <f t="shared" ref="J2:J65" si="1">IF(E2=G2,1,0)</f>
        <v>1</v>
      </c>
      <c r="K2" s="6" t="s">
        <v>542</v>
      </c>
      <c r="L2" s="6" t="s">
        <v>2846</v>
      </c>
      <c r="M2" s="6" t="s">
        <v>878</v>
      </c>
    </row>
    <row r="3" spans="1:13" ht="219.75" customHeight="1" x14ac:dyDescent="0.3">
      <c r="A3" s="1">
        <v>107</v>
      </c>
      <c r="B3" s="5" t="s">
        <v>127</v>
      </c>
      <c r="C3" s="6">
        <v>1</v>
      </c>
      <c r="D3" s="6" t="s">
        <v>543</v>
      </c>
      <c r="E3" s="6" t="s">
        <v>129</v>
      </c>
      <c r="F3" s="6" t="str">
        <f>VLOOKUP($D3,Languages!B:C,2,FALSE)</f>
        <v>Credentials (such as passwords, smartcards, certificates, and keys) are issued for personnel and other entities that require access to assets, at least in an ad hoc manner</v>
      </c>
      <c r="G3" s="6" t="str">
        <f>VLOOKUP($K3,Languages!B:C,2,FALSE)</f>
        <v>Credentials (such as passwords, smartcards, certificates, and keys) are issued for personnel and other entities that require access to assets, at least in an ad hoc manner</v>
      </c>
      <c r="H3" s="6" t="str">
        <f>VLOOKUP($K3,Languages!B:F,4,FALSE)</f>
        <v>Työntekijöille ja muille entiteeteille jaetaan pääsyvaltuustiedot (kuten salasanat, älykortit tai avaimet). Tasolla 1 tämän ei tarvitse olla systemaattista ja säännöllistä.</v>
      </c>
      <c r="I3" s="6">
        <f t="shared" si="0"/>
        <v>1</v>
      </c>
      <c r="J3" s="6">
        <f t="shared" si="1"/>
        <v>1</v>
      </c>
      <c r="K3" s="6" t="s">
        <v>543</v>
      </c>
      <c r="L3" s="6" t="s">
        <v>2846</v>
      </c>
      <c r="M3" s="6" t="s">
        <v>879</v>
      </c>
    </row>
    <row r="4" spans="1:13" ht="144.75" customHeight="1" x14ac:dyDescent="0.3">
      <c r="A4" s="1">
        <v>108</v>
      </c>
      <c r="B4" s="5" t="s">
        <v>127</v>
      </c>
      <c r="C4" s="6">
        <v>1</v>
      </c>
      <c r="D4" s="6" t="s">
        <v>544</v>
      </c>
      <c r="E4" s="6" t="s">
        <v>130</v>
      </c>
      <c r="F4" s="6" t="str">
        <f>VLOOKUP($D4,Languages!B:C,2,FALSE)</f>
        <v>Identities are deprovisioned, at least in an ad hoc manner, when no longer required</v>
      </c>
      <c r="G4" s="6" t="str">
        <f>VLOOKUP($K4,Languages!B:C,2,FALSE)</f>
        <v>Identities are deprovisioned, at least in an ad hoc manner, when no longer required</v>
      </c>
      <c r="H4" s="6" t="str">
        <f>VLOOKUP($K4,Languages!B:F,4,FALSE)</f>
        <v>Identiteetit poistetaan käytöstä, kun niitä ei enää tarvita. Tasolla 1 tämän ei tarvitse olla systemaattista ja säännöllistä.</v>
      </c>
      <c r="I4" s="6">
        <f t="shared" si="0"/>
        <v>1</v>
      </c>
      <c r="J4" s="6">
        <f t="shared" si="1"/>
        <v>1</v>
      </c>
      <c r="K4" s="6" t="s">
        <v>544</v>
      </c>
      <c r="L4" s="6" t="s">
        <v>2846</v>
      </c>
      <c r="M4" s="6" t="s">
        <v>880</v>
      </c>
    </row>
    <row r="5" spans="1:13" ht="107.25" customHeight="1" x14ac:dyDescent="0.3">
      <c r="A5" s="1">
        <v>109</v>
      </c>
      <c r="B5" s="5" t="s">
        <v>127</v>
      </c>
      <c r="C5" s="6">
        <v>2</v>
      </c>
      <c r="D5" s="6" t="s">
        <v>545</v>
      </c>
      <c r="E5" s="6" t="s">
        <v>131</v>
      </c>
      <c r="F5" s="6" t="str">
        <f>VLOOKUP($D5,Languages!B:C,2,FALSE)</f>
        <v>Identity repositories are reviewed and updated to ensure accuracy, periodically and according to defined triggers, such as system changes and changes to organizational structure</v>
      </c>
      <c r="G5" s="6" t="e">
        <f>VLOOKUP($K5,Languages!B:C,2,FALSE)</f>
        <v>#N/A</v>
      </c>
      <c r="H5" s="6" t="e">
        <f>VLOOKUP($K5,Languages!B:F,4,FALSE)</f>
        <v>#N/A</v>
      </c>
      <c r="I5" s="6">
        <f t="shared" si="0"/>
        <v>0</v>
      </c>
      <c r="J5" s="6" t="e">
        <f t="shared" si="1"/>
        <v>#N/A</v>
      </c>
      <c r="K5" s="6"/>
      <c r="L5" s="6" t="s">
        <v>2850</v>
      </c>
      <c r="M5" s="6" t="s">
        <v>881</v>
      </c>
    </row>
    <row r="6" spans="1:13" ht="92.25" customHeight="1" x14ac:dyDescent="0.3">
      <c r="A6" s="1">
        <v>110</v>
      </c>
      <c r="B6" s="5" t="s">
        <v>127</v>
      </c>
      <c r="C6" s="6">
        <v>2</v>
      </c>
      <c r="D6" s="6" t="s">
        <v>546</v>
      </c>
      <c r="E6" s="6" t="s">
        <v>132</v>
      </c>
      <c r="F6" s="6" t="str">
        <f>VLOOKUP($D6,Languages!B:C,2,FALSE)</f>
        <v>Identities are deprovisioned within organization-defined time thresholds when no longer required</v>
      </c>
      <c r="G6" s="6" t="str">
        <f>VLOOKUP($K6,Languages!B:C,2,FALSE)</f>
        <v>Identity repositories are reviewed and updated to ensure accuracy, periodically and according to defined triggers, such as system changes and changes to organizational structure</v>
      </c>
      <c r="H6" s="6" t="str">
        <f>VLOOKUP($K6,Languages!B:F,4,FALSE)</f>
        <v>Identiteettien ajantasaisuudesta huolehditaan tarkastamalla ja päivittämällä ne aika ajoin ja määriteltyjen tilanteiden kuten järjestelmämuutosten yhteydessä tai organisaatiorakenteen muuttuessa.</v>
      </c>
      <c r="I6" s="6">
        <f t="shared" si="0"/>
        <v>0</v>
      </c>
      <c r="J6" s="6">
        <f t="shared" si="1"/>
        <v>0</v>
      </c>
      <c r="K6" s="6" t="s">
        <v>545</v>
      </c>
      <c r="L6" s="6" t="s">
        <v>2844</v>
      </c>
      <c r="M6" s="6" t="s">
        <v>882</v>
      </c>
    </row>
    <row r="7" spans="1:13" ht="272.25" customHeight="1" x14ac:dyDescent="0.3">
      <c r="A7" s="1">
        <v>111</v>
      </c>
      <c r="B7" s="5" t="s">
        <v>127</v>
      </c>
      <c r="C7" s="6">
        <v>2</v>
      </c>
      <c r="D7" s="6" t="s">
        <v>547</v>
      </c>
      <c r="E7" s="6" t="s">
        <v>133</v>
      </c>
      <c r="F7" s="6" t="str">
        <f>VLOOKUP($D7,Languages!B:C,2,FALSE)</f>
        <v>Stronger or multifactor credentials are required for access that poses higher risk to the function (such as privileged accounts, service accounts, shared accounts, and remote access)</v>
      </c>
      <c r="G7" s="6" t="str">
        <f>VLOOKUP($K7,Languages!B:C,2,FALSE)</f>
        <v>Identities are deprovisioned within organization-defined time thresholds when no longer required</v>
      </c>
      <c r="H7" s="6" t="str">
        <f>VLOOKUP($K7,Languages!B:F,4,FALSE)</f>
        <v>Identiteetit poistetaan käytöstä organisaation määrittelemien enimmäismääräaikojen puitteissa, kun niitä ei enää tarvita.</v>
      </c>
      <c r="I7" s="6">
        <f t="shared" si="0"/>
        <v>0</v>
      </c>
      <c r="J7" s="6">
        <f t="shared" si="1"/>
        <v>1</v>
      </c>
      <c r="K7" s="6" t="s">
        <v>546</v>
      </c>
      <c r="L7" s="6" t="s">
        <v>2846</v>
      </c>
      <c r="M7" s="6" t="s">
        <v>883</v>
      </c>
    </row>
    <row r="8" spans="1:13" ht="105" customHeight="1" x14ac:dyDescent="0.3">
      <c r="A8" s="1">
        <v>112</v>
      </c>
      <c r="B8" s="5" t="s">
        <v>127</v>
      </c>
      <c r="C8" s="6">
        <v>2</v>
      </c>
      <c r="D8" s="6" t="s">
        <v>548</v>
      </c>
      <c r="E8" s="6" t="s">
        <v>134</v>
      </c>
      <c r="F8" s="6" t="e">
        <f>VLOOKUP($D8,Languages!B:C,2,FALSE)</f>
        <v>#N/A</v>
      </c>
      <c r="G8" s="6" t="e">
        <f>VLOOKUP($K8,Languages!B:C,2,FALSE)</f>
        <v>#N/A</v>
      </c>
      <c r="H8" s="6" t="e">
        <f>VLOOKUP($K8,Languages!B:F,4,FALSE)</f>
        <v>#N/A</v>
      </c>
      <c r="I8" s="6">
        <f t="shared" si="0"/>
        <v>0</v>
      </c>
      <c r="J8" s="6" t="e">
        <f t="shared" si="1"/>
        <v>#N/A</v>
      </c>
      <c r="K8" s="6"/>
      <c r="L8" s="6" t="s">
        <v>2843</v>
      </c>
      <c r="M8" s="6" t="s">
        <v>884</v>
      </c>
    </row>
    <row r="9" spans="1:13" ht="78.75" customHeight="1" x14ac:dyDescent="0.3">
      <c r="A9" s="1">
        <v>113</v>
      </c>
      <c r="B9" s="5" t="s">
        <v>127</v>
      </c>
      <c r="C9" s="6">
        <v>2</v>
      </c>
      <c r="D9" s="6" t="s">
        <v>549</v>
      </c>
      <c r="E9" s="6" t="s">
        <v>135</v>
      </c>
      <c r="F9" s="6" t="e">
        <f>VLOOKUP($D9,Languages!B:C,2,FALSE)</f>
        <v>#N/A</v>
      </c>
      <c r="G9" s="6" t="str">
        <f>VLOOKUP($K9,Languages!B:C,2,FALSE)</f>
        <v>Stronger or multifactor credentials are required for access that poses higher risk to the function (such as privileged accounts, service accounts, shared accounts, and remote access)</v>
      </c>
      <c r="H9" s="6" t="str">
        <f>VLOOKUP($K9,Languages!B:F,4,FALSE)</f>
        <v>Vahvempaa tai monivaiheista tunnistautumista vaaditaan käyttö- ja pääsyoikeuksille, joihin liittyy korkeampi riski (tällaisia voivat olla esimerkiksi hallinta- tai ylläpitotunnukset, jaetut tunnukset tai etäyhteyden käyttö).</v>
      </c>
      <c r="I9" s="6">
        <f t="shared" si="0"/>
        <v>0</v>
      </c>
      <c r="J9" s="6">
        <f t="shared" si="1"/>
        <v>0</v>
      </c>
      <c r="K9" s="6" t="s">
        <v>547</v>
      </c>
      <c r="L9" s="6" t="s">
        <v>2844</v>
      </c>
      <c r="M9" s="6" t="s">
        <v>885</v>
      </c>
    </row>
    <row r="10" spans="1:13" ht="96.6" x14ac:dyDescent="0.3">
      <c r="A10" s="1">
        <v>114</v>
      </c>
      <c r="B10" s="5" t="s">
        <v>127</v>
      </c>
      <c r="C10" s="6">
        <v>3</v>
      </c>
      <c r="D10" s="6" t="s">
        <v>550</v>
      </c>
      <c r="E10" s="6" t="s">
        <v>136</v>
      </c>
      <c r="F10" s="6" t="e">
        <f>VLOOKUP($D10,Languages!B:C,2,FALSE)</f>
        <v>#N/A</v>
      </c>
      <c r="G10" s="6" t="e">
        <f>VLOOKUP($K10,Languages!B:C,2,FALSE)</f>
        <v>#N/A</v>
      </c>
      <c r="H10" s="6" t="e">
        <f>VLOOKUP($K10,Languages!B:F,4,FALSE)</f>
        <v>#N/A</v>
      </c>
      <c r="I10" s="6">
        <f t="shared" si="0"/>
        <v>0</v>
      </c>
      <c r="J10" s="6" t="e">
        <f t="shared" si="1"/>
        <v>#N/A</v>
      </c>
      <c r="K10" s="6"/>
      <c r="L10" s="6" t="s">
        <v>2843</v>
      </c>
      <c r="M10" s="6" t="s">
        <v>886</v>
      </c>
    </row>
    <row r="11" spans="1:13" ht="120" customHeight="1" x14ac:dyDescent="0.3">
      <c r="A11" s="1">
        <v>115</v>
      </c>
      <c r="B11" s="5" t="s">
        <v>127</v>
      </c>
      <c r="C11" s="6">
        <v>3</v>
      </c>
      <c r="D11" s="6" t="s">
        <v>551</v>
      </c>
      <c r="E11" s="6" t="s">
        <v>137</v>
      </c>
      <c r="F11" s="6" t="e">
        <f>VLOOKUP($D11,Languages!B:C,2,FALSE)</f>
        <v>#N/A</v>
      </c>
      <c r="G11" s="6" t="e">
        <f>VLOOKUP($K11,Languages!B:C,2,FALSE)</f>
        <v>#N/A</v>
      </c>
      <c r="H11" s="6" t="e">
        <f>VLOOKUP($K11,Languages!B:F,4,FALSE)</f>
        <v>#N/A</v>
      </c>
      <c r="I11" s="6">
        <f t="shared" si="0"/>
        <v>0</v>
      </c>
      <c r="J11" s="6" t="e">
        <f t="shared" si="1"/>
        <v>#N/A</v>
      </c>
      <c r="K11" s="6"/>
      <c r="L11" s="6" t="s">
        <v>2843</v>
      </c>
      <c r="M11" s="6" t="s">
        <v>887</v>
      </c>
    </row>
    <row r="12" spans="1:13" ht="181.5" customHeight="1" x14ac:dyDescent="0.3">
      <c r="A12" s="1">
        <v>116</v>
      </c>
      <c r="B12" s="5" t="s">
        <v>127</v>
      </c>
      <c r="C12" s="6">
        <v>1</v>
      </c>
      <c r="D12" s="6" t="s">
        <v>552</v>
      </c>
      <c r="E12" s="6" t="s">
        <v>138</v>
      </c>
      <c r="F12" s="6" t="str">
        <f>VLOOKUP($D12,Languages!B:C,2,FALSE)</f>
        <v>Logical access controls are implemented, at least in an ad hoc manner</v>
      </c>
      <c r="G12" s="6" t="str">
        <f>VLOOKUP($K12,Languages!B:C,2,FALSE)</f>
        <v>Logical access controls are implemented, at least in an ad hoc manner</v>
      </c>
      <c r="H12" s="6" t="str">
        <f>VLOOKUP($K12,Languages!B:F,4,FALSE)</f>
        <v>Loogisten käyttöoikeuksien hallinnan valvontakeinoja on käytössä. Tasolla 1 tämän ei tarvitse olla systemaattista ja säännöllistä.</v>
      </c>
      <c r="I12" s="6">
        <f t="shared" si="0"/>
        <v>1</v>
      </c>
      <c r="J12" s="6">
        <f t="shared" si="1"/>
        <v>1</v>
      </c>
      <c r="K12" s="6" t="s">
        <v>552</v>
      </c>
      <c r="L12" s="6" t="s">
        <v>2846</v>
      </c>
      <c r="M12" s="6" t="s">
        <v>888</v>
      </c>
    </row>
    <row r="13" spans="1:13" ht="81.75" customHeight="1" x14ac:dyDescent="0.3">
      <c r="A13" s="1">
        <v>117</v>
      </c>
      <c r="B13" s="5" t="s">
        <v>127</v>
      </c>
      <c r="C13" s="6">
        <v>1</v>
      </c>
      <c r="D13" s="6" t="s">
        <v>553</v>
      </c>
      <c r="E13" s="6" t="s">
        <v>139</v>
      </c>
      <c r="F13" s="6" t="str">
        <f>VLOOKUP($D13,Languages!B:C,2,FALSE)</f>
        <v>Logical access is revoked when no longer needed, at least in an ad hoc manner</v>
      </c>
      <c r="G13" s="6" t="str">
        <f>VLOOKUP($K13,Languages!B:C,2,FALSE)</f>
        <v>Logical access is revoked when no longer needed, at least in an ad hoc manner</v>
      </c>
      <c r="H13" s="6" t="str">
        <f>VLOOKUP($K13,Languages!B:F,4,FALSE)</f>
        <v>Käyttöoikeudet poistetaan, kun niitä ei enää tarvita. Tasolla 1 tämän ei tarvitse olla systemaattista ja säännöllistä.</v>
      </c>
      <c r="I13" s="6">
        <f t="shared" si="0"/>
        <v>1</v>
      </c>
      <c r="J13" s="6">
        <f t="shared" si="1"/>
        <v>0</v>
      </c>
      <c r="K13" s="6" t="s">
        <v>553</v>
      </c>
      <c r="L13" s="6" t="s">
        <v>2844</v>
      </c>
      <c r="M13" s="6" t="s">
        <v>889</v>
      </c>
    </row>
    <row r="14" spans="1:13" ht="358.8" x14ac:dyDescent="0.3">
      <c r="A14" s="1">
        <v>118</v>
      </c>
      <c r="B14" s="5" t="s">
        <v>127</v>
      </c>
      <c r="C14" s="6">
        <v>2</v>
      </c>
      <c r="D14" s="6" t="s">
        <v>554</v>
      </c>
      <c r="E14" s="6" t="s">
        <v>140</v>
      </c>
      <c r="F14" s="6" t="str">
        <f>VLOOKUP($D14,Languages!B:C,2,FALSE)</f>
        <v>Logical access requirements are determined (for example, rules for which types of entities are allowed to access an asset, limits of allowed access, constraints on remote access, authentication parameters)</v>
      </c>
      <c r="G14" s="6" t="str">
        <f>VLOOKUP($K14,Languages!B:C,2,FALSE)</f>
        <v>Logical access requirements are determined (for example, rules for which types of entities are allowed to access an asset, limits of allowed access, constraints on remote access, authentication parameters)</v>
      </c>
      <c r="H14" s="6" t="str">
        <f>VLOOKUP($K14,Languages!B:F,4,FALSE)</f>
        <v>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v>
      </c>
      <c r="I14" s="6">
        <f t="shared" si="0"/>
        <v>1</v>
      </c>
      <c r="J14" s="6">
        <f t="shared" si="1"/>
        <v>0</v>
      </c>
      <c r="K14" s="6" t="s">
        <v>554</v>
      </c>
      <c r="L14" s="6" t="s">
        <v>2844</v>
      </c>
      <c r="M14" s="6" t="s">
        <v>890</v>
      </c>
    </row>
    <row r="15" spans="1:13" ht="119.25" customHeight="1" x14ac:dyDescent="0.3">
      <c r="A15" s="1">
        <v>119</v>
      </c>
      <c r="B15" s="5" t="s">
        <v>127</v>
      </c>
      <c r="C15" s="6">
        <v>2</v>
      </c>
      <c r="D15" s="6" t="s">
        <v>555</v>
      </c>
      <c r="E15" s="6" t="s">
        <v>141</v>
      </c>
      <c r="F15" s="6" t="str">
        <f>VLOOKUP($D15,Languages!B:C,2,FALSE)</f>
        <v>Logical access requirements incorporate the principle of least privilege</v>
      </c>
      <c r="G15" s="6" t="str">
        <f>VLOOKUP($K15,Languages!B:C,2,FALSE)</f>
        <v>Logical access requirements incorporate the principle of least privilege</v>
      </c>
      <c r="H15" s="6" t="str">
        <f>VLOOKUP($K15,Languages!B:F,4,FALSE)</f>
        <v>Käyttöoikeuksien vaatimuksissa on huomioitu pienimmän valtuuden periaate (ref. "principle of least privilege").</v>
      </c>
      <c r="I15" s="6">
        <f t="shared" si="0"/>
        <v>1</v>
      </c>
      <c r="J15" s="6">
        <f t="shared" si="1"/>
        <v>1</v>
      </c>
      <c r="K15" s="6" t="s">
        <v>555</v>
      </c>
      <c r="L15" s="6" t="s">
        <v>2846</v>
      </c>
      <c r="M15" s="6" t="s">
        <v>891</v>
      </c>
    </row>
    <row r="16" spans="1:13" ht="93.75" customHeight="1" x14ac:dyDescent="0.3">
      <c r="A16" s="1">
        <v>120</v>
      </c>
      <c r="B16" s="5" t="s">
        <v>127</v>
      </c>
      <c r="C16" s="6">
        <v>2</v>
      </c>
      <c r="D16" s="6" t="s">
        <v>556</v>
      </c>
      <c r="E16" s="6" t="s">
        <v>142</v>
      </c>
      <c r="F16" s="6" t="str">
        <f>VLOOKUP($D16,Languages!B:C,2,FALSE)</f>
        <v>Logical access requirements incorporate separation of duties</v>
      </c>
      <c r="G16" s="6" t="str">
        <f>VLOOKUP($K16,Languages!B:C,2,FALSE)</f>
        <v>Logical access requirements incorporate separation of duties</v>
      </c>
      <c r="H16" s="6" t="str">
        <f>VLOOKUP($K16,Languages!B:F,4,FALSE)</f>
        <v>Käyttöoikeuksien vaatimuksissa on huomioitu tehtävien eriyttäminen (ref. "separation of duties").</v>
      </c>
      <c r="I16" s="6">
        <f t="shared" si="0"/>
        <v>1</v>
      </c>
      <c r="J16" s="6">
        <f t="shared" si="1"/>
        <v>0</v>
      </c>
      <c r="K16" s="6" t="s">
        <v>556</v>
      </c>
      <c r="L16" s="6" t="s">
        <v>2844</v>
      </c>
      <c r="M16" s="6" t="s">
        <v>892</v>
      </c>
    </row>
    <row r="17" spans="1:13" ht="68.25" customHeight="1" x14ac:dyDescent="0.3">
      <c r="A17" s="1">
        <v>121</v>
      </c>
      <c r="B17" s="5" t="s">
        <v>127</v>
      </c>
      <c r="C17" s="6">
        <v>2</v>
      </c>
      <c r="D17" s="6" t="s">
        <v>557</v>
      </c>
      <c r="E17" s="6" t="s">
        <v>143</v>
      </c>
      <c r="F17" s="6" t="str">
        <f>VLOOKUP($D17,Languages!B:C,2,FALSE)</f>
        <v>Logical access requests are reviewed and approved by the asset owner</v>
      </c>
      <c r="G17" s="6" t="str">
        <f>VLOOKUP($K17,Languages!B:C,2,FALSE)</f>
        <v>Logical access requests are reviewed and approved by the asset owner</v>
      </c>
      <c r="H17" s="6" t="str">
        <f>VLOOKUP($K17,Languages!B:F,4,FALSE)</f>
        <v>Käyttöoikeuspyynnöt tarkastaa ja hyväksyy kyseisen laitteen, ohjelmiston tai tietovarannon omistaja.</v>
      </c>
      <c r="I17" s="6">
        <f t="shared" si="0"/>
        <v>1</v>
      </c>
      <c r="J17" s="6">
        <f t="shared" si="1"/>
        <v>1</v>
      </c>
      <c r="K17" s="6" t="s">
        <v>557</v>
      </c>
      <c r="L17" s="6" t="s">
        <v>2846</v>
      </c>
      <c r="M17" s="6" t="s">
        <v>893</v>
      </c>
    </row>
    <row r="18" spans="1:13" ht="132" customHeight="1" x14ac:dyDescent="0.3">
      <c r="A18" s="1">
        <v>122</v>
      </c>
      <c r="B18" s="5" t="s">
        <v>127</v>
      </c>
      <c r="C18" s="6">
        <v>2</v>
      </c>
      <c r="D18" s="6" t="s">
        <v>558</v>
      </c>
      <c r="E18" s="6" t="s">
        <v>144</v>
      </c>
      <c r="F18" s="6" t="str">
        <f>VLOOKUP($D18,Languages!B:C,2,FALSE)</f>
        <v>Logical access that poses higher risk to the function receives additional scrutiny and monitoring</v>
      </c>
      <c r="G18" s="6" t="str">
        <f>VLOOKUP($K18,Languages!B:C,2,FALSE)</f>
        <v>Logical access that poses higher risk to the function receives additional scrutiny and monitoring</v>
      </c>
      <c r="H18" s="6" t="str">
        <f>VLOOKUP($K18,Languages!B:F,4,FALSE)</f>
        <v>Käyttöoikeudet, joihin liittyy korkeampi riski, tarkastetaan perusteellisemmin ja niiden käyttöä valvotaan tarkemmin.</v>
      </c>
      <c r="I18" s="6">
        <f t="shared" si="0"/>
        <v>1</v>
      </c>
      <c r="J18" s="6">
        <f t="shared" si="1"/>
        <v>0</v>
      </c>
      <c r="K18" s="6" t="s">
        <v>558</v>
      </c>
      <c r="L18" s="6" t="s">
        <v>2844</v>
      </c>
      <c r="M18" s="6" t="s">
        <v>894</v>
      </c>
    </row>
    <row r="19" spans="1:13" ht="81.75" customHeight="1" x14ac:dyDescent="0.3">
      <c r="A19" s="1">
        <v>123</v>
      </c>
      <c r="B19" s="5" t="s">
        <v>127</v>
      </c>
      <c r="C19" s="6">
        <v>3</v>
      </c>
      <c r="D19" s="6" t="s">
        <v>559</v>
      </c>
      <c r="E19" s="6" t="s">
        <v>145</v>
      </c>
      <c r="F19" s="6" t="str">
        <f>VLOOKUP($D19,Languages!B:C,2,FALSE)</f>
        <v>Logical access privileges are reviewed and updated to ensure conformance with access requirements periodically and according to defined triggers, such as changes to organizational structure, and after any temporary elevation of privileges</v>
      </c>
      <c r="G19" s="6" t="str">
        <f>VLOOKUP($K19,Languages!B:C,2,FALSE)</f>
        <v>Logical access privileges are reviewed and updated to ensure conformance with access requirements periodically and according to defined triggers, such as changes to organizational structure, and after any temporary elevation of privileges</v>
      </c>
      <c r="H19" s="6" t="str">
        <f>VLOOKUP($K19,Languages!B:F,4,FALSE)</f>
        <v>Käyttöoikeudet tarkastetaan ja päivitetään aika ajoin ja määriteltyjen tilanteiden kuten organisaatiorakenteen muuttuessa tai tilapäisen käyttöoikeuksien korotuksen jälkeen.</v>
      </c>
      <c r="I19" s="6">
        <f t="shared" si="0"/>
        <v>1</v>
      </c>
      <c r="J19" s="6">
        <f t="shared" si="1"/>
        <v>1</v>
      </c>
      <c r="K19" s="6" t="s">
        <v>559</v>
      </c>
      <c r="L19" s="6" t="s">
        <v>2846</v>
      </c>
      <c r="M19" s="6" t="s">
        <v>895</v>
      </c>
    </row>
    <row r="20" spans="1:13" ht="120" customHeight="1" x14ac:dyDescent="0.3">
      <c r="A20" s="1">
        <v>124</v>
      </c>
      <c r="B20" s="5" t="s">
        <v>127</v>
      </c>
      <c r="C20" s="6">
        <v>3</v>
      </c>
      <c r="D20" s="6" t="s">
        <v>560</v>
      </c>
      <c r="E20" s="6" t="s">
        <v>146</v>
      </c>
      <c r="F20" s="6" t="str">
        <f>VLOOKUP($D20,Languages!B:C,2,FALSE)</f>
        <v>Anomalous access attempts are monitored as indicators of cybersecurity events</v>
      </c>
      <c r="G20" s="6" t="str">
        <f>VLOOKUP($K20,Languages!B:C,2,FALSE)</f>
        <v>Anomalous access attempts are monitored as indicators of cybersecurity events</v>
      </c>
      <c r="H20" s="6" t="str">
        <f>VLOOKUP($K20,Languages!B:F,4,FALSE)</f>
        <v>Kirjautumis- ja yhteydenmuodostusyrityksiä seurataan ja niissä havaitut poikkeavuudet toimivat kybertapahtumien indikaattoreina.</v>
      </c>
      <c r="I20" s="6">
        <f t="shared" si="0"/>
        <v>1</v>
      </c>
      <c r="J20" s="6">
        <f t="shared" si="1"/>
        <v>0</v>
      </c>
      <c r="K20" s="6" t="s">
        <v>560</v>
      </c>
      <c r="L20" s="6" t="s">
        <v>2844</v>
      </c>
      <c r="M20" s="6" t="s">
        <v>896</v>
      </c>
    </row>
    <row r="21" spans="1:13" ht="96.75" customHeight="1" x14ac:dyDescent="0.3">
      <c r="A21" s="1">
        <v>125</v>
      </c>
      <c r="B21" s="5" t="s">
        <v>127</v>
      </c>
      <c r="C21" s="6">
        <v>1</v>
      </c>
      <c r="D21" s="6" t="s">
        <v>561</v>
      </c>
      <c r="E21" s="6" t="s">
        <v>147</v>
      </c>
      <c r="F21" s="6" t="str">
        <f>VLOOKUP($D21,Languages!B:C,2,FALSE)</f>
        <v>Physical access controls (such as fences, locks, and signage) are implemented, at least in an ad hoc manner</v>
      </c>
      <c r="G21" s="6" t="str">
        <f>VLOOKUP($K21,Languages!B:C,2,FALSE)</f>
        <v>Physical access controls (such as fences, locks, and signage) are implemented, at least in an ad hoc manner</v>
      </c>
      <c r="H21" s="6" t="str">
        <f>VLOOKUP($K21,Languages!B:F,4,FALSE)</f>
        <v>Fyysisen pääsynhallinnan valvontakeinoja on käytössä (kuten aitoja, lukkoja tai kylttejä). Tasolla 1 tämän ei tarvitse olla systemaattista ja säännöllistä.</v>
      </c>
      <c r="I21" s="6">
        <f t="shared" si="0"/>
        <v>1</v>
      </c>
      <c r="J21" s="6">
        <f t="shared" si="1"/>
        <v>1</v>
      </c>
      <c r="K21" s="6" t="s">
        <v>561</v>
      </c>
      <c r="L21" s="6" t="s">
        <v>2846</v>
      </c>
      <c r="M21" s="6" t="s">
        <v>897</v>
      </c>
    </row>
    <row r="22" spans="1:13" ht="157.5" customHeight="1" x14ac:dyDescent="0.3">
      <c r="A22" s="1">
        <v>126</v>
      </c>
      <c r="B22" s="5" t="s">
        <v>127</v>
      </c>
      <c r="C22" s="6">
        <v>1</v>
      </c>
      <c r="D22" s="6" t="s">
        <v>562</v>
      </c>
      <c r="E22" s="6" t="s">
        <v>148</v>
      </c>
      <c r="F22" s="6" t="str">
        <f>VLOOKUP($D22,Languages!B:C,2,FALSE)</f>
        <v>Physical access is revoked when no longer needed, at least in an ad hoc manner</v>
      </c>
      <c r="G22" s="6" t="str">
        <f>VLOOKUP($K22,Languages!B:C,2,FALSE)</f>
        <v>Physical access is revoked when no longer needed, at least in an ad hoc manner</v>
      </c>
      <c r="H22" s="6" t="str">
        <f>VLOOKUP($K22,Languages!B:F,4,FALSE)</f>
        <v>Pääsyoikeudet poistetaan, kun niitä ei enää tarvita. Tasolla 1 tämän ei tarvitse olla systemaattista ja säännöllistä.</v>
      </c>
      <c r="I22" s="6">
        <f t="shared" si="0"/>
        <v>1</v>
      </c>
      <c r="J22" s="6">
        <f t="shared" si="1"/>
        <v>0</v>
      </c>
      <c r="K22" s="6" t="s">
        <v>562</v>
      </c>
      <c r="L22" s="6" t="s">
        <v>2844</v>
      </c>
      <c r="M22" s="6" t="s">
        <v>898</v>
      </c>
    </row>
    <row r="23" spans="1:13" ht="93" customHeight="1" x14ac:dyDescent="0.3">
      <c r="A23" s="1">
        <v>127</v>
      </c>
      <c r="B23" s="5" t="s">
        <v>127</v>
      </c>
      <c r="C23" s="6">
        <v>1</v>
      </c>
      <c r="D23" s="6" t="s">
        <v>563</v>
      </c>
      <c r="E23" s="6" t="s">
        <v>149</v>
      </c>
      <c r="F23" s="6" t="str">
        <f>VLOOKUP($D23,Languages!B:C,2,FALSE)</f>
        <v>Physical access logs are maintained, at least in an ad hoc manner</v>
      </c>
      <c r="G23" s="6" t="str">
        <f>VLOOKUP($K23,Languages!B:C,2,FALSE)</f>
        <v>Physical access logs are maintained, at least in an ad hoc manner</v>
      </c>
      <c r="H23" s="6" t="str">
        <f>VLOOKUP($K23,Languages!B:F,4,FALSE)</f>
        <v>Pääsyoikeuksien käytöstä pidetään lokia. Tasolla 1 tämän ei tarvitse olla systemaattista ja säännöllistä.</v>
      </c>
      <c r="I23" s="6">
        <f t="shared" si="0"/>
        <v>1</v>
      </c>
      <c r="J23" s="6">
        <f t="shared" si="1"/>
        <v>1</v>
      </c>
      <c r="K23" s="6" t="s">
        <v>563</v>
      </c>
      <c r="L23" s="6" t="s">
        <v>2846</v>
      </c>
      <c r="M23" s="6" t="s">
        <v>899</v>
      </c>
    </row>
    <row r="24" spans="1:13" ht="93.75" customHeight="1" x14ac:dyDescent="0.3">
      <c r="A24" s="1">
        <v>128</v>
      </c>
      <c r="B24" s="5" t="s">
        <v>127</v>
      </c>
      <c r="C24" s="6">
        <v>2</v>
      </c>
      <c r="D24" s="6" t="s">
        <v>564</v>
      </c>
      <c r="E24" s="6" t="s">
        <v>150</v>
      </c>
      <c r="F24" s="6" t="str">
        <f>VLOOKUP($D24,Languages!B:C,2,FALSE)</f>
        <v>Physical access requirements are determined (for example, rules for who is allowed to access an asset, how access is granted, limits of allowed access)</v>
      </c>
      <c r="G24" s="6" t="str">
        <f>VLOOKUP($K24,Languages!B:C,2,FALSE)</f>
        <v>Physical access requirements are determined (for example, rules for who is allowed to access an asset, how access is granted, limits of allowed access)</v>
      </c>
      <c r="H24" s="6" t="str">
        <f>VLOOKUP($K24,Languages!B:F,4,FALSE)</f>
        <v>Pääsyoikeuksille on asetettu tarkempia vaatimuksia (esimerkiksi sääntöjä siitä, kenelle pääsy voidaan myöntää, millä tavoin pääsyoikeudet myönnetään tai missä rajoissa pääsy sallitaan).</v>
      </c>
      <c r="I24" s="6">
        <f t="shared" si="0"/>
        <v>1</v>
      </c>
      <c r="J24" s="6">
        <f t="shared" si="1"/>
        <v>0</v>
      </c>
      <c r="K24" s="6" t="s">
        <v>564</v>
      </c>
      <c r="L24" s="6" t="s">
        <v>2844</v>
      </c>
      <c r="M24" s="6" t="s">
        <v>900</v>
      </c>
    </row>
    <row r="25" spans="1:13" ht="79.5" customHeight="1" x14ac:dyDescent="0.3">
      <c r="A25" s="1">
        <v>129</v>
      </c>
      <c r="B25" s="5" t="s">
        <v>127</v>
      </c>
      <c r="C25" s="6">
        <v>2</v>
      </c>
      <c r="D25" s="6" t="s">
        <v>565</v>
      </c>
      <c r="E25" s="6" t="s">
        <v>151</v>
      </c>
      <c r="F25" s="6" t="str">
        <f>VLOOKUP($D25,Languages!B:C,2,FALSE)</f>
        <v>Physical access requirements incorporate the principle of least privilege</v>
      </c>
      <c r="G25" s="6" t="str">
        <f>VLOOKUP($K25,Languages!B:C,2,FALSE)</f>
        <v>Physical access requirements incorporate the principle of least privilege</v>
      </c>
      <c r="H25" s="6" t="str">
        <f>VLOOKUP($K25,Languages!B:F,4,FALSE)</f>
        <v>Pääsyoikeuksien vaatimuksissa on huomioitu pienimmän valtuuden periaate (ref. "principle of least privilege").</v>
      </c>
      <c r="I25" s="6">
        <f t="shared" si="0"/>
        <v>1</v>
      </c>
      <c r="J25" s="6">
        <f t="shared" si="1"/>
        <v>1</v>
      </c>
      <c r="K25" s="6" t="s">
        <v>565</v>
      </c>
      <c r="L25" s="6" t="s">
        <v>2846</v>
      </c>
      <c r="M25" s="6" t="s">
        <v>901</v>
      </c>
    </row>
    <row r="26" spans="1:13" ht="106.5" customHeight="1" x14ac:dyDescent="0.3">
      <c r="A26" s="1">
        <v>130</v>
      </c>
      <c r="B26" s="5" t="s">
        <v>127</v>
      </c>
      <c r="C26" s="6">
        <v>2</v>
      </c>
      <c r="D26" s="6" t="s">
        <v>566</v>
      </c>
      <c r="E26" s="6" t="s">
        <v>152</v>
      </c>
      <c r="F26" s="6" t="str">
        <f>VLOOKUP($D26,Languages!B:C,2,FALSE)</f>
        <v>Physical access requests are reviewed and approved by the asset owner</v>
      </c>
      <c r="G26" s="6" t="e">
        <f>VLOOKUP($K26,Languages!B:C,2,FALSE)</f>
        <v>#N/A</v>
      </c>
      <c r="H26" s="6" t="e">
        <f>VLOOKUP($K26,Languages!B:F,4,FALSE)</f>
        <v>#N/A</v>
      </c>
      <c r="I26" s="6">
        <f t="shared" si="0"/>
        <v>0</v>
      </c>
      <c r="J26" s="6" t="e">
        <f t="shared" si="1"/>
        <v>#N/A</v>
      </c>
      <c r="K26" s="6"/>
      <c r="L26" s="6" t="s">
        <v>2850</v>
      </c>
      <c r="M26" s="6" t="s">
        <v>902</v>
      </c>
    </row>
    <row r="27" spans="1:13" ht="81" customHeight="1" x14ac:dyDescent="0.3">
      <c r="A27" s="1">
        <v>131</v>
      </c>
      <c r="B27" s="5" t="s">
        <v>127</v>
      </c>
      <c r="C27" s="6">
        <v>2</v>
      </c>
      <c r="D27" s="6" t="s">
        <v>567</v>
      </c>
      <c r="E27" s="6" t="s">
        <v>153</v>
      </c>
      <c r="F27" s="6" t="str">
        <f>VLOOKUP($D27,Languages!B:C,2,FALSE)</f>
        <v>Physical access that poses higher risk to the function receives additional scrutiny and monitoring</v>
      </c>
      <c r="G27" s="6" t="str">
        <f>VLOOKUP($K27,Languages!B:C,2,FALSE)</f>
        <v>Physical access requests are reviewed and approved by the asset owner</v>
      </c>
      <c r="H27" s="6" t="str">
        <f>VLOOKUP($K27,Languages!B:F,4,FALSE)</f>
        <v>Pääsyoikeuspyynnöt tarkastaa ja hyväksyy kyseisen tilan, laitteen, ohjelmiston tai tietovarannon omistaja.</v>
      </c>
      <c r="I27" s="6">
        <f t="shared" si="0"/>
        <v>0</v>
      </c>
      <c r="J27" s="6">
        <f t="shared" si="1"/>
        <v>1</v>
      </c>
      <c r="K27" s="6" t="s">
        <v>566</v>
      </c>
      <c r="L27" s="6" t="s">
        <v>2846</v>
      </c>
      <c r="M27" s="6" t="s">
        <v>903</v>
      </c>
    </row>
    <row r="28" spans="1:13" ht="92.25" customHeight="1" x14ac:dyDescent="0.3">
      <c r="A28" s="1">
        <v>132</v>
      </c>
      <c r="B28" s="5" t="s">
        <v>127</v>
      </c>
      <c r="C28" s="6">
        <v>2</v>
      </c>
      <c r="D28" s="6" t="s">
        <v>568</v>
      </c>
      <c r="E28" s="6" t="s">
        <v>154</v>
      </c>
      <c r="F28" s="6" t="str">
        <f>VLOOKUP($D28,Languages!B:C,2,FALSE)</f>
        <v>Physical access privileges are reviewed and updated</v>
      </c>
      <c r="G28" s="6" t="str">
        <f>VLOOKUP($K28,Languages!B:C,2,FALSE)</f>
        <v>Physical access that poses higher risk to the function receives additional scrutiny and monitoring</v>
      </c>
      <c r="H28" s="6" t="str">
        <f>VLOOKUP($K28,Languages!B:F,4,FALSE)</f>
        <v>Pääsyoikeudet, joihin liittyy korkeampi riski, tarkastetaan perusteellisemmin ja niiden käyttöä valvotaan tarkemmin.</v>
      </c>
      <c r="I28" s="6">
        <f t="shared" si="0"/>
        <v>0</v>
      </c>
      <c r="J28" s="6">
        <f t="shared" si="1"/>
        <v>0</v>
      </c>
      <c r="K28" s="6" t="s">
        <v>567</v>
      </c>
      <c r="L28" s="6" t="s">
        <v>2846</v>
      </c>
      <c r="M28" s="6" t="s">
        <v>904</v>
      </c>
    </row>
    <row r="29" spans="1:13" ht="81" customHeight="1" x14ac:dyDescent="0.3">
      <c r="A29" s="1">
        <v>133</v>
      </c>
      <c r="B29" s="5" t="s">
        <v>127</v>
      </c>
      <c r="C29" s="6">
        <v>3</v>
      </c>
      <c r="D29" s="6" t="s">
        <v>569</v>
      </c>
      <c r="E29" s="6" t="s">
        <v>155</v>
      </c>
      <c r="F29" s="6" t="str">
        <f>VLOOKUP($D29,Languages!B:C,2,FALSE)</f>
        <v>Physical access is monitored to identify potential cybersecurity events</v>
      </c>
      <c r="G29" s="6" t="str">
        <f>VLOOKUP($K29,Languages!B:C,2,FALSE)</f>
        <v>Physical access privileges are reviewed and updated</v>
      </c>
      <c r="H29" s="6" t="str">
        <f>VLOOKUP($K29,Languages!B:F,4,FALSE)</f>
        <v>Pääsyoikeudet tarkastetaan ja päivitetään aika ajoin.</v>
      </c>
      <c r="I29" s="6">
        <f t="shared" si="0"/>
        <v>0</v>
      </c>
      <c r="J29" s="6">
        <f t="shared" si="1"/>
        <v>1</v>
      </c>
      <c r="K29" s="6" t="s">
        <v>568</v>
      </c>
      <c r="L29" s="6" t="s">
        <v>2846</v>
      </c>
      <c r="M29" s="6" t="s">
        <v>905</v>
      </c>
    </row>
    <row r="30" spans="1:13" ht="96.6" x14ac:dyDescent="0.3">
      <c r="A30" s="1">
        <v>134</v>
      </c>
      <c r="B30" s="5" t="s">
        <v>127</v>
      </c>
      <c r="C30" s="6">
        <v>3</v>
      </c>
      <c r="D30" s="6" t="s">
        <v>570</v>
      </c>
      <c r="E30" s="6" t="s">
        <v>156</v>
      </c>
      <c r="F30" s="6" t="e">
        <f>VLOOKUP($D30,Languages!B:C,2,FALSE)</f>
        <v>#N/A</v>
      </c>
      <c r="G30" s="6" t="str">
        <f>VLOOKUP($K30,Languages!B:C,2,FALSE)</f>
        <v>Physical access is monitored to identify potential cybersecurity events</v>
      </c>
      <c r="H30" s="6" t="str">
        <f>VLOOKUP($K30,Languages!B:F,4,FALSE)</f>
        <v>Pääsyoikeuksien käyttöä seurataan ja niistä pyritään tunnistamaan mahdollisia kybertapahtumia.</v>
      </c>
      <c r="I30" s="6">
        <f t="shared" si="0"/>
        <v>0</v>
      </c>
      <c r="J30" s="6">
        <f t="shared" si="1"/>
        <v>1</v>
      </c>
      <c r="K30" s="6" t="s">
        <v>569</v>
      </c>
      <c r="L30" s="6" t="s">
        <v>2846</v>
      </c>
      <c r="M30" s="6" t="s">
        <v>906</v>
      </c>
    </row>
    <row r="31" spans="1:13" ht="193.2" x14ac:dyDescent="0.3">
      <c r="A31" s="1">
        <v>135</v>
      </c>
      <c r="B31" s="5" t="s">
        <v>127</v>
      </c>
      <c r="C31" s="6">
        <v>2</v>
      </c>
      <c r="D31" s="6" t="s">
        <v>571</v>
      </c>
      <c r="E31" s="6" t="s">
        <v>157</v>
      </c>
      <c r="F31" s="6" t="str">
        <f>VLOOKUP($D31,Languages!B:C,2,FALSE)</f>
        <v>Documented procedures are established, followed, and maintained for activities in the ACCESS domain</v>
      </c>
      <c r="G31" s="6" t="str">
        <f>VLOOKUP($K31,Languages!B:C,2,FALSE)</f>
        <v>Documented procedures are established, followed, and maintained for activities in the ACCESS domain</v>
      </c>
      <c r="H31" s="6" t="str">
        <f>VLOOKUP($K31,Languages!B:F,4,FALSE)</f>
        <v>ACCESS-osion toimintaa varten on määritetty dokumentoidut toimintatavat, joita noudatetaan ja päivitetään säännöllisesti.</v>
      </c>
      <c r="I31" s="6">
        <f t="shared" si="0"/>
        <v>1</v>
      </c>
      <c r="J31" s="6">
        <f t="shared" si="1"/>
        <v>1</v>
      </c>
      <c r="K31" s="6" t="s">
        <v>571</v>
      </c>
      <c r="L31" s="6" t="s">
        <v>2846</v>
      </c>
      <c r="M31" s="6" t="s">
        <v>158</v>
      </c>
    </row>
    <row r="32" spans="1:13" ht="207" x14ac:dyDescent="0.3">
      <c r="A32" s="1">
        <v>136</v>
      </c>
      <c r="B32" s="5" t="s">
        <v>127</v>
      </c>
      <c r="C32" s="6">
        <v>2</v>
      </c>
      <c r="D32" s="6" t="s">
        <v>572</v>
      </c>
      <c r="E32" s="6" t="s">
        <v>159</v>
      </c>
      <c r="F32" s="6" t="str">
        <f>VLOOKUP($D32,Languages!B:C,2,FALSE)</f>
        <v>Adequate resources (people, funding, and tools) are provided to support activities in the ACCESS domain</v>
      </c>
      <c r="G32" s="6" t="str">
        <f>VLOOKUP($K32,Languages!B:C,2,FALSE)</f>
        <v>Adequate resources (people, funding, and tools) are provided to support activities in the ACCESS domain</v>
      </c>
      <c r="H32" s="6" t="str">
        <f>VLOOKUP($K32,Languages!B:F,4,FALSE)</f>
        <v>ACCESS-osion toimintaa varten on tarjolla riittävät resurssit (henkilöstö, rahoitus ja työkalut).</v>
      </c>
      <c r="I32" s="6">
        <f t="shared" si="0"/>
        <v>1</v>
      </c>
      <c r="J32" s="6">
        <f t="shared" si="1"/>
        <v>1</v>
      </c>
      <c r="K32" s="6" t="s">
        <v>572</v>
      </c>
      <c r="L32" s="6" t="s">
        <v>2846</v>
      </c>
      <c r="M32" s="6" t="s">
        <v>160</v>
      </c>
    </row>
    <row r="33" spans="1:13" ht="198" customHeight="1" x14ac:dyDescent="0.3">
      <c r="A33" s="1">
        <v>137</v>
      </c>
      <c r="B33" s="5" t="s">
        <v>127</v>
      </c>
      <c r="C33" s="6">
        <v>3</v>
      </c>
      <c r="D33" s="6" t="s">
        <v>573</v>
      </c>
      <c r="E33" s="6" t="s">
        <v>161</v>
      </c>
      <c r="F33" s="6" t="str">
        <f>VLOOKUP($D33,Languages!B:C,2,FALSE)</f>
        <v>Up-to-date policies or other organizational directives define requirements for activities in the ACCESS domain</v>
      </c>
      <c r="G33" s="6" t="str">
        <f>VLOOKUP($K33,Languages!B:C,2,FALSE)</f>
        <v>Up-to-date policies or other organizational directives define requirements for activities in the ACCESS domain</v>
      </c>
      <c r="H33" s="6" t="str">
        <f>VLOOKUP($K33,Languages!B:F,4,FALSE)</f>
        <v>ACCESS-osion toimintaa ohjataan vaatimuksilla, jotka on asetettu organisaation johtotason politiikassa (tai vastaavassa ohjeistuksessa).</v>
      </c>
      <c r="I33" s="6">
        <f t="shared" si="0"/>
        <v>1</v>
      </c>
      <c r="J33" s="6">
        <f t="shared" si="1"/>
        <v>1</v>
      </c>
      <c r="K33" s="6" t="s">
        <v>573</v>
      </c>
      <c r="L33" s="6" t="s">
        <v>2846</v>
      </c>
      <c r="M33" s="6" t="s">
        <v>907</v>
      </c>
    </row>
    <row r="34" spans="1:13" ht="156" customHeight="1" x14ac:dyDescent="0.3">
      <c r="A34" s="1">
        <v>138</v>
      </c>
      <c r="B34" s="5" t="s">
        <v>127</v>
      </c>
      <c r="C34" s="6">
        <v>3</v>
      </c>
      <c r="D34" s="6" t="s">
        <v>574</v>
      </c>
      <c r="E34" s="6" t="s">
        <v>162</v>
      </c>
      <c r="F34" s="6" t="str">
        <f>VLOOKUP($D34,Languages!B:C,2,FALSE)</f>
        <v>Personnel performing activities in the ACCESS domain have the skills and knowledge needed to perform their assigned responsibilities</v>
      </c>
      <c r="G34" s="6" t="str">
        <f>VLOOKUP($K34,Languages!B:C,2,FALSE)</f>
        <v>Responsibility, accountability, and authority for the performance of activities in the ACCESS domain are assigned to personnel</v>
      </c>
      <c r="H34" s="6" t="str">
        <f>VLOOKUP($K34,Languages!B:F,4,FALSE)</f>
        <v>ACCESS-osion toiminnan suorittamiseen tarvittavat vastuut, tilivelvollisuudet ja valtuutukset on jalkautettu soveltuville työntekijöille.</v>
      </c>
      <c r="I34" s="6">
        <f t="shared" si="0"/>
        <v>0</v>
      </c>
      <c r="J34" s="6">
        <f t="shared" si="1"/>
        <v>1</v>
      </c>
      <c r="K34" s="6" t="s">
        <v>575</v>
      </c>
      <c r="L34" s="6" t="s">
        <v>2846</v>
      </c>
      <c r="M34" s="6" t="s">
        <v>163</v>
      </c>
    </row>
    <row r="35" spans="1:13" ht="220.8" x14ac:dyDescent="0.3">
      <c r="A35" s="1">
        <v>139</v>
      </c>
      <c r="B35" s="5" t="s">
        <v>127</v>
      </c>
      <c r="C35" s="6">
        <v>3</v>
      </c>
      <c r="D35" s="6" t="s">
        <v>575</v>
      </c>
      <c r="E35" s="6" t="s">
        <v>164</v>
      </c>
      <c r="F35" s="6" t="str">
        <f>VLOOKUP($D35,Languages!B:C,2,FALSE)</f>
        <v>Responsibility, accountability, and authority for the performance of activities in the ACCESS domain are assigned to personnel</v>
      </c>
      <c r="G35" s="6" t="str">
        <f>VLOOKUP($K35,Languages!B:C,2,FALSE)</f>
        <v>Personnel performing activities in the ACCESS domain have the skills and knowledge needed to perform their assigned responsibilities</v>
      </c>
      <c r="H35" s="6" t="str">
        <f>VLOOKUP($K35,Languages!B:F,4,FALSE)</f>
        <v>ACCESS-osion toimintaa suorittavilla työntekijöillä on riittävät tiedot ja taidot tehtäviensä suorittamiseen.</v>
      </c>
      <c r="I35" s="6">
        <f t="shared" si="0"/>
        <v>0</v>
      </c>
      <c r="J35" s="6">
        <f t="shared" si="1"/>
        <v>1</v>
      </c>
      <c r="K35" s="6" t="s">
        <v>574</v>
      </c>
      <c r="L35" s="6" t="s">
        <v>2846</v>
      </c>
      <c r="M35" s="6" t="s">
        <v>165</v>
      </c>
    </row>
    <row r="36" spans="1:13" ht="133.5" customHeight="1" x14ac:dyDescent="0.3">
      <c r="A36" s="1">
        <v>140</v>
      </c>
      <c r="B36" s="5" t="s">
        <v>127</v>
      </c>
      <c r="C36" s="6">
        <v>3</v>
      </c>
      <c r="D36" s="6" t="s">
        <v>576</v>
      </c>
      <c r="E36" s="6" t="s">
        <v>166</v>
      </c>
      <c r="F36" s="6" t="str">
        <f>VLOOKUP($D36,Languages!B:C,2,FALSE)</f>
        <v>The effectiveness of activities in the ACCESS domain is evaluated and tracked</v>
      </c>
      <c r="G36" s="6" t="str">
        <f>VLOOKUP($K36,Languages!B:C,2,FALSE)</f>
        <v>The effectiveness of activities in the ACCESS domain is evaluated and tracked</v>
      </c>
      <c r="H36" s="6" t="str">
        <f>VLOOKUP($K36,Languages!B:F,4,FALSE)</f>
        <v>ACCESS-osion toiminnan vaikuttavuutta arvioidaan ja seurataan.</v>
      </c>
      <c r="I36" s="6">
        <f t="shared" si="0"/>
        <v>1</v>
      </c>
      <c r="J36" s="6">
        <f t="shared" si="1"/>
        <v>1</v>
      </c>
      <c r="K36" s="6" t="s">
        <v>576</v>
      </c>
      <c r="L36" s="6" t="s">
        <v>2846</v>
      </c>
      <c r="M36" s="6" t="s">
        <v>167</v>
      </c>
    </row>
    <row r="37" spans="1:13" ht="220.8" x14ac:dyDescent="0.3">
      <c r="A37" s="1">
        <v>275</v>
      </c>
      <c r="B37" s="5" t="s">
        <v>331</v>
      </c>
      <c r="C37" s="6">
        <v>1</v>
      </c>
      <c r="D37" s="6" t="s">
        <v>711</v>
      </c>
      <c r="E37" s="6" t="s">
        <v>332</v>
      </c>
      <c r="F37" s="6" t="str">
        <f>VLOOKUP($D37,Languages!B:C,2,FALSE)</f>
        <v>The organization has a strategy for cybersecurity architecture, which may be developed and managed in an ad hoc manner</v>
      </c>
      <c r="G37" s="6" t="str">
        <f>VLOOKUP($K37,Languages!B:C,2,FALSE)</f>
        <v>The organization has a strategy for cybersecurity architecture, which may be developed and managed in an ad hoc manner</v>
      </c>
      <c r="H37" s="6" t="str">
        <f>VLOOKUP($K37,Languages!B:F,4,FALSE)</f>
        <v>Organisaatiolla on suunnitelma tai strategia kyberarkkitehtuurin kehittämiselle (joka sisältää esimerkiksi kyberarkkitehtuurin tavoitteet, prioriteetit, vastuut ja seurannan). Tasolla 1 sen kehittämisen ja ylläpidon ei tarvitse olla systemaattista ja säännöllistä.</v>
      </c>
      <c r="I37" s="6">
        <f t="shared" si="0"/>
        <v>1</v>
      </c>
      <c r="J37" s="6">
        <f t="shared" si="1"/>
        <v>1</v>
      </c>
      <c r="K37" s="6" t="s">
        <v>711</v>
      </c>
      <c r="L37" s="6" t="s">
        <v>2846</v>
      </c>
      <c r="M37" s="6" t="s">
        <v>1015</v>
      </c>
    </row>
    <row r="38" spans="1:13" ht="158.25" customHeight="1" x14ac:dyDescent="0.3">
      <c r="A38" s="1">
        <v>276</v>
      </c>
      <c r="B38" s="5" t="s">
        <v>331</v>
      </c>
      <c r="C38" s="6">
        <v>2</v>
      </c>
      <c r="D38" s="6" t="s">
        <v>712</v>
      </c>
      <c r="E38" s="6" t="s">
        <v>333</v>
      </c>
      <c r="F38" s="6" t="str">
        <f>VLOOKUP($D38,Languages!B:C,2,FALSE)</f>
        <v>A strategy for cybersecurity architecture is established and maintained to support the organization’s cybersecurity program strategy (PROGRAM-1b) and enterprise architecture</v>
      </c>
      <c r="G38" s="6" t="str">
        <f>VLOOKUP($K38,Languages!B:C,2,FALSE)</f>
        <v>A strategy for cybersecurity architecture is established and maintained to support the organization’s cybersecurity program strategy (PROGRAM-1b) and enterprise architecture</v>
      </c>
      <c r="H38" s="6" t="str">
        <f>VLOOKUP($K38,Languages!B:F,4,FALSE)</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I38" s="6">
        <f t="shared" si="0"/>
        <v>1</v>
      </c>
      <c r="J38" s="6">
        <f t="shared" si="1"/>
        <v>0</v>
      </c>
      <c r="K38" s="6" t="s">
        <v>712</v>
      </c>
      <c r="L38" s="6" t="s">
        <v>2846</v>
      </c>
      <c r="M38" s="6" t="s">
        <v>1016</v>
      </c>
    </row>
    <row r="39" spans="1:13" ht="79.5" customHeight="1" x14ac:dyDescent="0.3">
      <c r="A39" s="1">
        <v>277</v>
      </c>
      <c r="B39" s="5" t="s">
        <v>331</v>
      </c>
      <c r="C39" s="6">
        <v>2</v>
      </c>
      <c r="D39" s="6" t="s">
        <v>713</v>
      </c>
      <c r="E39" s="6" t="s">
        <v>334</v>
      </c>
      <c r="F39" s="6" t="str">
        <f>VLOOKUP($D39,Languages!B:C,2,FALSE)</f>
        <v>A documented cybersecurity architecture is established and maintained that includes IT and OT systems and networks and aligns with system and asset categorization and prioritization</v>
      </c>
      <c r="G39" s="6" t="str">
        <f>VLOOKUP($K39,Languages!B:C,2,FALSE)</f>
        <v>A documented cybersecurity architecture is established and maintained that includes IT and OT systems and networks and aligns with system and asset categorization and prioritization</v>
      </c>
      <c r="H39" s="6" t="str">
        <f>VLOOKUP($K39,Languages!B:F,4,FALSE)</f>
        <v>Kyberarkkitehtuuri on määritetty, dokumentoitu ja sitä ylläpidetään. Arkkitehtuuri kattaa organisaation IT/OT järjestelmät ja verkot ja se on linjassa järjestelmien, laitteiden, ohjelmistojen ja tietovarantojen kategorisoinnin ja priorisoinnin kanssa.</v>
      </c>
      <c r="I39" s="6">
        <f t="shared" si="0"/>
        <v>1</v>
      </c>
      <c r="J39" s="6">
        <f t="shared" si="1"/>
        <v>1</v>
      </c>
      <c r="K39" s="6" t="s">
        <v>713</v>
      </c>
      <c r="L39" s="6" t="s">
        <v>2846</v>
      </c>
      <c r="M39" s="6" t="s">
        <v>1017</v>
      </c>
    </row>
    <row r="40" spans="1:13" ht="79.5" customHeight="1" x14ac:dyDescent="0.3">
      <c r="A40" s="1">
        <v>278</v>
      </c>
      <c r="B40" s="5" t="s">
        <v>331</v>
      </c>
      <c r="C40" s="6">
        <v>2</v>
      </c>
      <c r="D40" s="6" t="s">
        <v>714</v>
      </c>
      <c r="E40" s="6" t="s">
        <v>335</v>
      </c>
      <c r="F40" s="6" t="str">
        <f>VLOOKUP($D40,Languages!B:C,2,FALSE)</f>
        <v>Governance for cybersecurity architecture (such as an architecture review board) is established and maintained that includes provisions for periodic architectural reviews and an exceptions process</v>
      </c>
      <c r="G40" s="6" t="str">
        <f>VLOOKUP($K40,Languages!B:C,2,FALSE)</f>
        <v>Governance for cybersecurity architecture (such as an architecture review board) is established and maintained that includes provisions for periodic architectural reviews and an exceptions process</v>
      </c>
      <c r="H40" s="6" t="str">
        <f>VLOOKUP($K40,Languages!B:F,4,FALSE)</f>
        <v>Kyberarkkitehtuurille on määritetty hallintamalli (ref. "governance"), jota ylläpidetään (esim. arkkitehtuurin arviointitoimikunta). Hallintamalli kattaa vaatimukset säännöllisistä arkkitehtuurikatselmoinneista sekä päätöksenteon poikkeusprosessille.</v>
      </c>
      <c r="I40" s="6">
        <f t="shared" si="0"/>
        <v>1</v>
      </c>
      <c r="J40" s="6">
        <f t="shared" si="1"/>
        <v>0</v>
      </c>
      <c r="K40" s="6" t="s">
        <v>714</v>
      </c>
      <c r="L40" s="6" t="s">
        <v>2846</v>
      </c>
      <c r="M40" s="6" t="s">
        <v>1018</v>
      </c>
    </row>
    <row r="41" spans="1:13" ht="130.5" customHeight="1" x14ac:dyDescent="0.3">
      <c r="A41" s="1">
        <v>279</v>
      </c>
      <c r="B41" s="5" t="s">
        <v>331</v>
      </c>
      <c r="C41" s="6">
        <v>2</v>
      </c>
      <c r="D41" s="6" t="s">
        <v>715</v>
      </c>
      <c r="E41" s="6" t="s">
        <v>336</v>
      </c>
      <c r="F41" s="6" t="str">
        <f>VLOOKUP($D41,Languages!B:C,2,FALSE)</f>
        <v>The cybersecurity architecture establishes and maintains cybersecurity requirements for the organization’s assets</v>
      </c>
      <c r="G41" s="6" t="e">
        <f>VLOOKUP($L41,Languages!B:C,2,FALSE)</f>
        <v>#N/A</v>
      </c>
      <c r="H41" s="6" t="e">
        <f>VLOOKUP($K41,Languages!B:F,4,FALSE)</f>
        <v>#N/A</v>
      </c>
      <c r="I41" s="6">
        <f>IF(D41=L41,1,0)</f>
        <v>0</v>
      </c>
      <c r="J41" s="6" t="e">
        <f t="shared" si="1"/>
        <v>#N/A</v>
      </c>
      <c r="K41" s="61"/>
      <c r="L41" s="6" t="s">
        <v>2850</v>
      </c>
      <c r="M41" s="6" t="s">
        <v>1019</v>
      </c>
    </row>
    <row r="42" spans="1:13" ht="92.25" customHeight="1" x14ac:dyDescent="0.3">
      <c r="A42" s="1">
        <v>280</v>
      </c>
      <c r="B42" s="5" t="s">
        <v>331</v>
      </c>
      <c r="C42" s="6">
        <v>2</v>
      </c>
      <c r="D42" s="6" t="s">
        <v>716</v>
      </c>
      <c r="E42" s="6" t="s">
        <v>337</v>
      </c>
      <c r="F42" s="6" t="str">
        <f>VLOOKUP($D42,Languages!B:C,2,FALSE)</f>
        <v>Cybersecurity controls are selected and implemented to meet cybersecurity requirements</v>
      </c>
      <c r="G42" s="6" t="str">
        <f>VLOOKUP($K42,Languages!B:C,2,FALSE)</f>
        <v>The cybersecurity architecture establishes and maintains cybersecurity requirements for the organization’s assets</v>
      </c>
      <c r="H42" s="6" t="str">
        <f>VLOOKUP($K42,Languages!B:F,4,FALSE)</f>
        <v>Kyberarkkitehtuuri määrittää kyberturvallisuusvaatimukset toiminnon kannalta tärkeille laitteille, ohjelmistoille ja tietovarannoille.</v>
      </c>
      <c r="I42" s="6">
        <f t="shared" ref="I42:I47" si="2">IF(D42=K42,1,0)</f>
        <v>0</v>
      </c>
      <c r="J42" s="6">
        <f t="shared" si="1"/>
        <v>1</v>
      </c>
      <c r="K42" s="6" t="s">
        <v>715</v>
      </c>
      <c r="L42" s="61" t="s">
        <v>2846</v>
      </c>
      <c r="M42" s="6" t="s">
        <v>1020</v>
      </c>
    </row>
    <row r="43" spans="1:13" ht="105.75" customHeight="1" x14ac:dyDescent="0.3">
      <c r="A43" s="1">
        <v>281</v>
      </c>
      <c r="B43" s="5" t="s">
        <v>331</v>
      </c>
      <c r="C43" s="60">
        <v>2</v>
      </c>
      <c r="D43" s="6" t="s">
        <v>717</v>
      </c>
      <c r="E43" s="6" t="s">
        <v>338</v>
      </c>
      <c r="F43" s="6" t="str">
        <f>VLOOKUP($D43,Languages!B:C,2,FALSE)</f>
        <v>The cybersecurity architecture strategy and program are aligned with the organization’s enterprise architecture strategy and program</v>
      </c>
      <c r="G43" s="6" t="str">
        <f>VLOOKUP($K43,Languages!B:C,2,FALSE)</f>
        <v>Cybersecurity controls are selected and implemented to meet cybersecurity requirements</v>
      </c>
      <c r="H43" s="6" t="str">
        <f>VLOOKUP($K43,Languages!B:F,4,FALSE)</f>
        <v>Kyberturvallisuuden suojausmekanismit on valittu ja toteutettu siten, että kyberturvallisuusvaatimukset toteutuvat.</v>
      </c>
      <c r="I43" s="6">
        <f t="shared" si="2"/>
        <v>0</v>
      </c>
      <c r="J43" s="6">
        <f t="shared" si="1"/>
        <v>1</v>
      </c>
      <c r="K43" s="6" t="s">
        <v>716</v>
      </c>
      <c r="L43" s="61" t="s">
        <v>2846</v>
      </c>
      <c r="M43" s="6" t="s">
        <v>1021</v>
      </c>
    </row>
    <row r="44" spans="1:13" ht="141.75" customHeight="1" x14ac:dyDescent="0.3">
      <c r="A44" s="1">
        <v>282</v>
      </c>
      <c r="B44" s="5" t="s">
        <v>331</v>
      </c>
      <c r="C44" s="6">
        <v>3</v>
      </c>
      <c r="D44" s="6" t="s">
        <v>718</v>
      </c>
      <c r="E44" s="6" t="s">
        <v>339</v>
      </c>
      <c r="F44" s="6" t="str">
        <f>VLOOKUP($D44,Languages!B:C,2,FALSE)</f>
        <v>Conformance of the organization’s systems and networks to the cybersecurity architecture is evaluated periodically and according to defined triggers, such as system changes and external events</v>
      </c>
      <c r="G44" s="6" t="str">
        <f>VLOOKUP($K44,Languages!B:C,2,FALSE)</f>
        <v>The cybersecurity architecture strategy and program are aligned with the organization’s enterprise architecture strategy and program</v>
      </c>
      <c r="H44" s="6" t="str">
        <f>VLOOKUP($K44,Languages!B:F,4,FALSE)</f>
        <v>Kyberarkkitehtuurin kehittämissuunnitelma tai strategia ja kyberarkkitehtuurin hallinta ovat linjassa organisaation yritysarkkitehtuuristrategian (myös "kokonaisarkkitehtuuri") ja yritysarkkitehtuurin hallinnan kanssa.</v>
      </c>
      <c r="I44" s="6">
        <f t="shared" si="2"/>
        <v>0</v>
      </c>
      <c r="J44" s="6">
        <f t="shared" si="1"/>
        <v>1</v>
      </c>
      <c r="K44" s="6" t="s">
        <v>717</v>
      </c>
      <c r="L44" s="61" t="s">
        <v>2846</v>
      </c>
      <c r="M44" s="6" t="s">
        <v>1022</v>
      </c>
    </row>
    <row r="45" spans="1:13" ht="220.8" x14ac:dyDescent="0.3">
      <c r="A45" s="1">
        <v>283</v>
      </c>
      <c r="B45" s="5" t="s">
        <v>331</v>
      </c>
      <c r="C45" s="6">
        <v>3</v>
      </c>
      <c r="D45" s="6" t="s">
        <v>719</v>
      </c>
      <c r="E45" s="6" t="s">
        <v>340</v>
      </c>
      <c r="F45" s="6" t="str">
        <f>VLOOKUP($D45,Languages!B:C,2,FALSE)</f>
        <v>The cybersecurity architecture is guided by the organization’s risk analysis information (RISK3d) and threat profile (THREAT-2d)</v>
      </c>
      <c r="G45" s="6" t="str">
        <f>VLOOKUP($K45,Languages!B:C,2,FALSE)</f>
        <v>Conformance of the organization’s systems and networks to the cybersecurity architecture is evaluated periodically and according to defined triggers, such as system changes and external events</v>
      </c>
      <c r="H45" s="6" t="str">
        <f>VLOOKUP($K45,Languages!B:F,4,FALSE)</f>
        <v>Organisaation järjestelmien ja verkkojen vaatimustenmukaisuutta kyberarkkitehtuuriin nähden arvioidaan aika ajoin ja määriteltyjen tilanteiden kuten järjestelmämuutosten tai ulkoisten tapahtumien yhteydessä.</v>
      </c>
      <c r="I45" s="6">
        <f t="shared" si="2"/>
        <v>0</v>
      </c>
      <c r="J45" s="6">
        <f t="shared" si="1"/>
        <v>1</v>
      </c>
      <c r="K45" s="6" t="s">
        <v>718</v>
      </c>
      <c r="L45" s="61" t="s">
        <v>2846</v>
      </c>
      <c r="M45" s="6" t="s">
        <v>1023</v>
      </c>
    </row>
    <row r="46" spans="1:13" ht="96" customHeight="1" x14ac:dyDescent="0.3">
      <c r="A46" s="1">
        <v>284</v>
      </c>
      <c r="B46" s="5" t="s">
        <v>331</v>
      </c>
      <c r="C46" s="6">
        <v>3</v>
      </c>
      <c r="D46" s="6" t="s">
        <v>720</v>
      </c>
      <c r="E46" s="6" t="s">
        <v>341</v>
      </c>
      <c r="F46" s="6" t="str">
        <f>VLOOKUP($D46,Languages!B:C,2,FALSE)</f>
        <v>The cybersecurity architecture addresses predefined states of operation (SITUATION-3h)</v>
      </c>
      <c r="G46" s="6" t="str">
        <f>VLOOKUP($K46,Languages!B:C,2,FALSE)</f>
        <v>The cybersecurity architecture is guided by the organization’s risk analysis information (RISK3d) and threat profile (THREAT-2d)</v>
      </c>
      <c r="H46" s="6" t="str">
        <f>VLOOKUP($K46,Languages!B:F,4,FALSE)</f>
        <v>Kyberarkkitehtuuria ohjaavat organisaation riskiarvioinneista saama tieto [kts. RISK-3d] sekä organisaation uhkaprofiili [kts. THREAT-2d].</v>
      </c>
      <c r="I46" s="6">
        <f t="shared" si="2"/>
        <v>0</v>
      </c>
      <c r="J46" s="6">
        <f t="shared" si="1"/>
        <v>0</v>
      </c>
      <c r="K46" s="6" t="s">
        <v>719</v>
      </c>
      <c r="L46" s="61" t="s">
        <v>2844</v>
      </c>
      <c r="M46" s="6" t="s">
        <v>1024</v>
      </c>
    </row>
    <row r="47" spans="1:13" ht="81.75" customHeight="1" x14ac:dyDescent="0.3">
      <c r="A47" s="1">
        <v>285</v>
      </c>
      <c r="B47" s="5" t="s">
        <v>331</v>
      </c>
      <c r="C47" s="6">
        <v>3</v>
      </c>
      <c r="D47" s="6" t="s">
        <v>721</v>
      </c>
      <c r="E47" s="6" t="s">
        <v>342</v>
      </c>
      <c r="F47" s="6" t="e">
        <f>VLOOKUP($D47,Languages!B:C,2,FALSE)</f>
        <v>#N/A</v>
      </c>
      <c r="G47" s="6" t="str">
        <f>VLOOKUP($K47,Languages!B:C,2,FALSE)</f>
        <v>The cybersecurity architecture addresses predefined states of operation (SITUATION-3h)</v>
      </c>
      <c r="H47" s="6" t="str">
        <f>VLOOKUP($K47,Languages!B:F,4,FALSE)</f>
        <v>Kyberarkkitehtuuri käsittelee ennalta määriteltyjä toimintatiloja [kts. SITUATION-3h].</v>
      </c>
      <c r="I47" s="6">
        <f t="shared" si="2"/>
        <v>0</v>
      </c>
      <c r="J47" s="6">
        <f t="shared" si="1"/>
        <v>0</v>
      </c>
      <c r="K47" s="6" t="s">
        <v>720</v>
      </c>
      <c r="L47" s="61" t="s">
        <v>2846</v>
      </c>
      <c r="M47" s="6" t="s">
        <v>1025</v>
      </c>
    </row>
    <row r="48" spans="1:13" ht="81.75" customHeight="1" x14ac:dyDescent="0.3">
      <c r="A48" s="1">
        <v>286</v>
      </c>
      <c r="B48" s="5" t="s">
        <v>331</v>
      </c>
      <c r="C48" s="6">
        <v>1</v>
      </c>
      <c r="D48" s="6" t="s">
        <v>722</v>
      </c>
      <c r="E48" s="6" t="s">
        <v>343</v>
      </c>
      <c r="F48" s="6" t="str">
        <f>VLOOKUP($D48,Languages!B:C,2,FALSE)</f>
        <v>The organization’s IT systems are separated from OT systems through segmentation, either through physical means or logical means, at least in an ad hoc manner</v>
      </c>
      <c r="G48" s="6" t="e">
        <f>VLOOKUP($K48,Languages!B:C,2,FALSE)</f>
        <v>#N/A</v>
      </c>
      <c r="H48" s="6" t="e">
        <f>VLOOKUP($K48,Languages!B:F,4,FALSE)</f>
        <v>#N/A</v>
      </c>
      <c r="I48" s="6">
        <f t="shared" ref="I48:I94" si="3">IF(D48=L48,1,0)</f>
        <v>0</v>
      </c>
      <c r="J48" s="6" t="e">
        <f t="shared" si="1"/>
        <v>#N/A</v>
      </c>
      <c r="K48" s="7"/>
      <c r="L48" s="6" t="s">
        <v>2850</v>
      </c>
      <c r="M48" s="6" t="s">
        <v>1026</v>
      </c>
    </row>
    <row r="49" spans="1:13" ht="107.25" customHeight="1" x14ac:dyDescent="0.3">
      <c r="A49" s="1">
        <v>287</v>
      </c>
      <c r="B49" s="5" t="s">
        <v>331</v>
      </c>
      <c r="C49" s="60">
        <v>1</v>
      </c>
      <c r="D49" s="6" t="s">
        <v>723</v>
      </c>
      <c r="E49" s="6" t="s">
        <v>344</v>
      </c>
      <c r="F49" s="6" t="str">
        <f>VLOOKUP($D49,Languages!B:C,2,FALSE)</f>
        <v>Assets that are important to the delivery of the function are logically or physically segmented into distinct security zones based on asset cybersecurity requirements (ASSET-1a, ASSET-2a)</v>
      </c>
      <c r="G49" s="6" t="str">
        <f>VLOOKUP($K49,Languages!B:C,2,FALSE)</f>
        <v>The organization’s IT systems are separated from OT systems through segmentation, either through physical means or logical means, at least in an ad hoc manner</v>
      </c>
      <c r="H49" s="6" t="str">
        <f>VLOOKUP($K49,Languages!B:F,4,FALSE)</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I49" s="6">
        <f t="shared" si="3"/>
        <v>0</v>
      </c>
      <c r="J49" s="6">
        <f t="shared" si="1"/>
        <v>1</v>
      </c>
      <c r="K49" s="61" t="s">
        <v>722</v>
      </c>
      <c r="L49" s="6" t="s">
        <v>2846</v>
      </c>
      <c r="M49" s="6" t="s">
        <v>1027</v>
      </c>
    </row>
    <row r="50" spans="1:13" ht="141.75" customHeight="1" x14ac:dyDescent="0.3">
      <c r="A50" s="1">
        <v>288</v>
      </c>
      <c r="B50" s="5" t="s">
        <v>331</v>
      </c>
      <c r="C50" s="6">
        <v>2</v>
      </c>
      <c r="D50" s="6" t="s">
        <v>724</v>
      </c>
      <c r="E50" s="6" t="s">
        <v>345</v>
      </c>
      <c r="F50" s="6" t="str">
        <f>VLOOKUP($D50,Languages!B:C,2,FALSE)</f>
        <v>Network protections incorporate the principles of least privilege and least functionality</v>
      </c>
      <c r="G50" s="6" t="str">
        <f>VLOOKUP($K50,Languages!B:C,2,FALSE)</f>
        <v>Network protections are defined and enforced for selected asset types according to asset risk and priority (for example, internal assets, perimeter assets, assets connected to the organization’s Wi-Fi, cloud assets, remote access, and externally owned devices)</v>
      </c>
      <c r="H50" s="6" t="str">
        <f>VLOOKUP($K50,Languages!B:F,4,FALSE)</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I50" s="6">
        <f t="shared" si="3"/>
        <v>0</v>
      </c>
      <c r="J50" s="6">
        <f t="shared" si="1"/>
        <v>1</v>
      </c>
      <c r="K50" s="61" t="s">
        <v>725</v>
      </c>
      <c r="L50" s="6" t="s">
        <v>2846</v>
      </c>
      <c r="M50" s="6" t="s">
        <v>1028</v>
      </c>
    </row>
    <row r="51" spans="1:13" ht="409.6" x14ac:dyDescent="0.3">
      <c r="A51" s="1">
        <v>289</v>
      </c>
      <c r="B51" s="5" t="s">
        <v>331</v>
      </c>
      <c r="C51" s="6">
        <v>2</v>
      </c>
      <c r="D51" s="6" t="s">
        <v>725</v>
      </c>
      <c r="E51" s="6" t="s">
        <v>346</v>
      </c>
      <c r="F51" s="6" t="str">
        <f>VLOOKUP($D51,Languages!B:C,2,FALSE)</f>
        <v>Network protections are defined and enforced for selected asset types according to asset risk and priority (for example, internal assets, perimeter assets, assets connected to the organization’s Wi-Fi, cloud assets, remote access, and externally owned devices)</v>
      </c>
      <c r="G51" s="6" t="str">
        <f>VLOOKUP($K51,Languages!B:C,2,FALSE)</f>
        <v>Assets that are important to the delivery of the function are logically or physically segmented into distinct security zones based on asset cybersecurity requirements (ASSET-1a, ASSET-2a)</v>
      </c>
      <c r="H51" s="6" t="str">
        <f>VLOOKUP($K51,Languages!B:F,4,FALSE)</f>
        <v>Toiminnon kannalta tärkeät laitteet, ohjelmistot ja tietovarannot on segmentoitu loogisesti tai fyysisesti eri turvallisuusvyöhykkeisiin perustuen niille asetettuihin kyberturvallisuusvaatimuksiin [kts. ASSET-1a, ASSET-2a].</v>
      </c>
      <c r="I51" s="6">
        <f t="shared" si="3"/>
        <v>0</v>
      </c>
      <c r="J51" s="6">
        <f t="shared" si="1"/>
        <v>0</v>
      </c>
      <c r="K51" s="61" t="s">
        <v>723</v>
      </c>
      <c r="L51" s="6" t="s">
        <v>2848</v>
      </c>
      <c r="M51" s="6" t="s">
        <v>1029</v>
      </c>
    </row>
    <row r="52" spans="1:13" ht="104.25" customHeight="1" x14ac:dyDescent="0.3">
      <c r="A52" s="1">
        <v>290</v>
      </c>
      <c r="B52" s="5" t="s">
        <v>331</v>
      </c>
      <c r="C52" s="6">
        <v>2</v>
      </c>
      <c r="D52" s="6" t="s">
        <v>726</v>
      </c>
      <c r="E52" s="6" t="s">
        <v>347</v>
      </c>
      <c r="F52" s="6" t="str">
        <f>VLOOKUP($D52,Languages!B:C,2,FALSE)</f>
        <v>Network protections include monitoring, analysis, and control of network traffic for selected security zones (for example, firewalls, whitelisting, intrusion detection and prevention systems [IDPS])</v>
      </c>
      <c r="G52" s="6" t="str">
        <f>VLOOKUP($K52,Languages!B:C,2,FALSE)</f>
        <v>Network protections incorporate the principles of least privilege and least functionality</v>
      </c>
      <c r="H52" s="6" t="str">
        <f>VLOOKUP($K52,Languages!B:F,4,FALSE)</f>
        <v>Verkkojen suojauksessa huomioidaan pienimmän valtuuden ja pienimmän toiminnallisuuden periaatteet.</v>
      </c>
      <c r="I52" s="6">
        <f t="shared" si="3"/>
        <v>0</v>
      </c>
      <c r="J52" s="6">
        <f t="shared" si="1"/>
        <v>1</v>
      </c>
      <c r="K52" s="61" t="s">
        <v>724</v>
      </c>
      <c r="L52" s="6" t="s">
        <v>2846</v>
      </c>
      <c r="M52" s="6" t="s">
        <v>1030</v>
      </c>
    </row>
    <row r="53" spans="1:13" ht="105.75" customHeight="1" x14ac:dyDescent="0.3">
      <c r="A53" s="1">
        <v>291</v>
      </c>
      <c r="B53" s="5" t="s">
        <v>331</v>
      </c>
      <c r="C53" s="6">
        <v>2</v>
      </c>
      <c r="D53" s="6" t="s">
        <v>727</v>
      </c>
      <c r="E53" s="6" t="s">
        <v>434</v>
      </c>
      <c r="F53" s="6" t="str">
        <f>VLOOKUP($D53,Languages!B:C,2,FALSE)</f>
        <v>Web traffic and email are monitored, analyzed, and controlled (for example, malicious link blocking, suspicious download blocking, email authentication techniques, IP address blocking)</v>
      </c>
      <c r="G53" s="6" t="e">
        <f>VLOOKUP($K53,Languages!B:C,2,FALSE)</f>
        <v>#N/A</v>
      </c>
      <c r="H53" s="6" t="e">
        <f>VLOOKUP($K53,Languages!B:F,4,FALSE)</f>
        <v>#N/A</v>
      </c>
      <c r="I53" s="6">
        <f t="shared" si="3"/>
        <v>0</v>
      </c>
      <c r="J53" s="6" t="e">
        <f t="shared" si="1"/>
        <v>#N/A</v>
      </c>
      <c r="K53" s="61"/>
      <c r="L53" s="6" t="s">
        <v>2850</v>
      </c>
      <c r="M53" s="6" t="s">
        <v>1031</v>
      </c>
    </row>
    <row r="54" spans="1:13" ht="95.25" customHeight="1" x14ac:dyDescent="0.3">
      <c r="A54" s="1">
        <v>292</v>
      </c>
      <c r="B54" s="5" t="s">
        <v>331</v>
      </c>
      <c r="C54" s="60">
        <v>2</v>
      </c>
      <c r="D54" s="6" t="s">
        <v>728</v>
      </c>
      <c r="E54" s="6" t="s">
        <v>348</v>
      </c>
      <c r="F54" s="6" t="str">
        <f>VLOOKUP($D54,Languages!B:C,2,FALSE)</f>
        <v>All assets are segmented into distinct security zones based on cybersecurity requirements</v>
      </c>
      <c r="G54" s="6" t="str">
        <f>VLOOKUP($K54,Languages!B:C,2,FALSE)</f>
        <v>Web traffic and email are monitored, analyzed, and controlled (for example, malicious link blocking, suspicious download blocking, email authentication techniques, IP address blocking)</v>
      </c>
      <c r="H54" s="6" t="str">
        <f>VLOOKUP($K54,Languages!B:F,4,FALSE)</f>
        <v>Verkkoliikennettä ja sähköpostia valvotaan, analysoidaan ja hallitaan (esimerkiksi estämällä haitallisia linkkejä tai epäilyttäviä latauksia, sähköpostin autentikointi tai IP-osoitteiden estäminen).</v>
      </c>
      <c r="I54" s="6">
        <f t="shared" si="3"/>
        <v>0</v>
      </c>
      <c r="J54" s="6">
        <f t="shared" si="1"/>
        <v>1</v>
      </c>
      <c r="K54" s="61" t="s">
        <v>727</v>
      </c>
      <c r="L54" s="6" t="s">
        <v>2846</v>
      </c>
      <c r="M54" s="6" t="s">
        <v>1032</v>
      </c>
    </row>
    <row r="55" spans="1:13" ht="109.5" customHeight="1" x14ac:dyDescent="0.3">
      <c r="A55" s="1">
        <v>293</v>
      </c>
      <c r="B55" s="5" t="s">
        <v>331</v>
      </c>
      <c r="C55" s="6">
        <v>3</v>
      </c>
      <c r="D55" s="6" t="s">
        <v>729</v>
      </c>
      <c r="E55" s="6" t="s">
        <v>349</v>
      </c>
      <c r="F55" s="6" t="str">
        <f>VLOOKUP($D55,Languages!B:C,2,FALSE)</f>
        <v>Isolated networks are implemented, where warranted, that logically or physically segment assets into security zones with independent authentication</v>
      </c>
      <c r="G55" s="6" t="str">
        <f>VLOOKUP($K55,Languages!B:C,2,FALSE)</f>
        <v>All assets are segmented into distinct security zones based on cybersecurity requirements</v>
      </c>
      <c r="H55" s="6" t="str">
        <f>VLOOKUP($K55,Languages!B:F,4,FALSE)</f>
        <v>Kaikki laitteet, ohjelmistot ja tietovarannot on segmentoitu turvallisuusvyöhykkeisiin perustuen niille asetettuihin kybervaatimuksiin.</v>
      </c>
      <c r="I55" s="6">
        <f t="shared" si="3"/>
        <v>0</v>
      </c>
      <c r="J55" s="6">
        <f t="shared" si="1"/>
        <v>1</v>
      </c>
      <c r="K55" s="61" t="s">
        <v>728</v>
      </c>
      <c r="L55" s="6" t="s">
        <v>2846</v>
      </c>
      <c r="M55" s="6" t="s">
        <v>1033</v>
      </c>
    </row>
    <row r="56" spans="1:13" ht="93.75" customHeight="1" x14ac:dyDescent="0.3">
      <c r="A56" s="1">
        <v>294</v>
      </c>
      <c r="B56" s="5" t="s">
        <v>331</v>
      </c>
      <c r="C56" s="6">
        <v>3</v>
      </c>
      <c r="D56" s="6" t="s">
        <v>730</v>
      </c>
      <c r="E56" s="6" t="s">
        <v>350</v>
      </c>
      <c r="F56" s="6" t="str">
        <f>VLOOKUP($D56,Languages!B:C,2,FALSE)</f>
        <v>OT systems are operationally independent from IT systems so that OT operations are unimpeded by an outage of IT systems</v>
      </c>
      <c r="G56" s="6" t="str">
        <f>VLOOKUP($K56,Languages!B:C,2,FALSE)</f>
        <v>Isolated networks are implemented, where warranted, that logically or physically segment assets into security zones with independent authentication</v>
      </c>
      <c r="H56" s="6" t="str">
        <f>VLOOKUP($K56,Languages!B:F,4,FALSE)</f>
        <v>Verkkojen eristys on toteutettu soveltuvin osin siten että laitteet, ohjelmistot ja tietovarannot on segmentoitu loogisesti tai fyysisesti omiin turva-alueisiinsa, joilla on jokaisella oma todentamisensa.</v>
      </c>
      <c r="I56" s="6">
        <f t="shared" si="3"/>
        <v>0</v>
      </c>
      <c r="J56" s="6">
        <f t="shared" si="1"/>
        <v>0</v>
      </c>
      <c r="K56" s="61" t="s">
        <v>729</v>
      </c>
      <c r="L56" s="6" t="s">
        <v>2848</v>
      </c>
      <c r="M56" s="6" t="s">
        <v>1034</v>
      </c>
    </row>
    <row r="57" spans="1:13" ht="93.75" customHeight="1" x14ac:dyDescent="0.3">
      <c r="A57" s="1">
        <v>295</v>
      </c>
      <c r="B57" s="5" t="s">
        <v>331</v>
      </c>
      <c r="C57" s="6">
        <v>3</v>
      </c>
      <c r="D57" s="6" t="s">
        <v>731</v>
      </c>
      <c r="E57" s="6" t="s">
        <v>351</v>
      </c>
      <c r="F57" s="6" t="str">
        <f>VLOOKUP($D57,Languages!B:C,2,FALSE)</f>
        <v>Network connections are protected commensurate with risk to the organization (for example, secure connections for remote administration)</v>
      </c>
      <c r="G57" s="6" t="str">
        <f>VLOOKUP($K57,Languages!B:C,2,FALSE)</f>
        <v>OT systems are operationally independent from IT systems so that OT operations are unimpeded by an outage of IT systems</v>
      </c>
      <c r="H57" s="6" t="str">
        <f>VLOOKUP($K57,Languages!B:F,4,FALSE)</f>
        <v>Mahdolliset OT-verkot ovat toiminnallisesti erillään IT-verkoista siten, että OT-toiminnot eivät häiriinny IT-järjestelmien vikaantuessa. [Tulkintaohje: mikäli OT-verkkoja tai vastaavia ei ole, aseteta käytäntö "täysin toteutetuksi"]</v>
      </c>
      <c r="I57" s="6">
        <f t="shared" si="3"/>
        <v>0</v>
      </c>
      <c r="J57" s="6">
        <f t="shared" si="1"/>
        <v>0</v>
      </c>
      <c r="K57" s="61" t="s">
        <v>730</v>
      </c>
      <c r="L57" s="6" t="s">
        <v>2848</v>
      </c>
      <c r="M57" s="6" t="s">
        <v>1035</v>
      </c>
    </row>
    <row r="58" spans="1:13" ht="131.25" customHeight="1" x14ac:dyDescent="0.3">
      <c r="A58" s="1">
        <v>296</v>
      </c>
      <c r="B58" s="5" t="s">
        <v>331</v>
      </c>
      <c r="C58" s="6">
        <v>3</v>
      </c>
      <c r="D58" s="6" t="s">
        <v>732</v>
      </c>
      <c r="E58" s="6" t="s">
        <v>435</v>
      </c>
      <c r="F58" s="6" t="str">
        <f>VLOOKUP($D58,Languages!B:C,2,FALSE)</f>
        <v>Device connections to the network are controlled to ensure that only authorized devices can connect (for example, network access control [NAC])</v>
      </c>
      <c r="G58" s="6" t="str">
        <f>VLOOKUP($K58,Languages!B:C,2,FALSE)</f>
        <v>Device connections to the network are controlled to ensure that only authorized devices can connect (for example, network access control [NAC])</v>
      </c>
      <c r="H58" s="6" t="str">
        <f>VLOOKUP($K58,Languages!B:F,4,FALSE)</f>
        <v>Laitteiden yhteyksiä verkkoon hallitaan siten, että vain luvalliset laitteet voivat muodostaa yhteyden (esimerkiksi laitetason pääsynhallinta (NAC)).</v>
      </c>
      <c r="I58" s="6">
        <f t="shared" si="3"/>
        <v>0</v>
      </c>
      <c r="J58" s="6">
        <f t="shared" si="1"/>
        <v>0</v>
      </c>
      <c r="K58" s="61" t="s">
        <v>732</v>
      </c>
      <c r="L58" s="6" t="s">
        <v>2846</v>
      </c>
      <c r="M58" s="6" t="s">
        <v>1036</v>
      </c>
    </row>
    <row r="59" spans="1:13" ht="84.75" customHeight="1" x14ac:dyDescent="0.3">
      <c r="A59" s="1">
        <v>297</v>
      </c>
      <c r="B59" s="5" t="s">
        <v>331</v>
      </c>
      <c r="C59" s="6">
        <v>3</v>
      </c>
      <c r="D59" s="6" t="s">
        <v>733</v>
      </c>
      <c r="E59" s="6" t="s">
        <v>352</v>
      </c>
      <c r="F59" s="6" t="str">
        <f>VLOOKUP($D59,Languages!B:C,2,FALSE)</f>
        <v>The cybersecurity architecture enables the isolation of compromised assets</v>
      </c>
      <c r="G59" s="6" t="str">
        <f>VLOOKUP($K59,Languages!B:C,2,FALSE)</f>
        <v>The cybersecurity architecture enables the isolation of compromised assets</v>
      </c>
      <c r="H59" s="6" t="str">
        <f>VLOOKUP($K59,Languages!B:F,4,FALSE)</f>
        <v>Kyberarkkitehtuuri mahdollistaa saastuneiden laitteiden, ohjelmistojen ja tietovarantojen erottamisen muista.</v>
      </c>
      <c r="I59" s="6">
        <f t="shared" si="3"/>
        <v>0</v>
      </c>
      <c r="J59" s="6">
        <f t="shared" si="1"/>
        <v>1</v>
      </c>
      <c r="K59" s="61" t="s">
        <v>733</v>
      </c>
      <c r="L59" s="6" t="s">
        <v>2846</v>
      </c>
      <c r="M59" s="6" t="s">
        <v>1037</v>
      </c>
    </row>
    <row r="60" spans="1:13" ht="207" x14ac:dyDescent="0.3">
      <c r="A60" s="1">
        <v>298</v>
      </c>
      <c r="B60" s="5" t="s">
        <v>331</v>
      </c>
      <c r="C60" s="6">
        <v>1</v>
      </c>
      <c r="D60" s="6" t="s">
        <v>734</v>
      </c>
      <c r="E60" s="6" t="s">
        <v>353</v>
      </c>
      <c r="F60" s="6" t="str">
        <f>VLOOKUP($D60,Languages!B:C,2,FALSE)</f>
        <v>Cybersecurity controls are implemented for assets important to the delivery of the function, at least in an ad hoc manner</v>
      </c>
      <c r="G60" s="6" t="str">
        <f>VLOOKUP($K60,Languages!B:C,2,FALSE)</f>
        <v>Cybersecurity controls are implemented for assets important to the delivery of the function, at least in an ad hoc manner</v>
      </c>
      <c r="H60" s="6" t="str">
        <f>VLOOKUP($K60,Languages!B:F,4,FALSE)</f>
        <v>Kyberturvallisuuden suojausmekanismeja on käytössä toiminnon kannalta tärkeille laitteille, ohjelmistoille ja tietovarannoille. Tasolla 1 tämän ei tarvitse olla systemaattista ja säännöllistä.</v>
      </c>
      <c r="I60" s="6">
        <f t="shared" si="3"/>
        <v>0</v>
      </c>
      <c r="J60" s="6">
        <f t="shared" si="1"/>
        <v>0</v>
      </c>
      <c r="K60" s="61" t="s">
        <v>734</v>
      </c>
      <c r="L60" s="6" t="s">
        <v>2849</v>
      </c>
      <c r="M60" s="6" t="s">
        <v>1038</v>
      </c>
    </row>
    <row r="61" spans="1:13" ht="132.75" customHeight="1" x14ac:dyDescent="0.3">
      <c r="A61" s="1">
        <v>299</v>
      </c>
      <c r="B61" s="5" t="s">
        <v>331</v>
      </c>
      <c r="C61" s="60">
        <v>1</v>
      </c>
      <c r="D61" s="6" t="s">
        <v>735</v>
      </c>
      <c r="E61" s="6" t="s">
        <v>354</v>
      </c>
      <c r="F61" s="6" t="str">
        <f>VLOOKUP($D61,Languages!B:C,2,FALSE)</f>
        <v>More rigorous cybersecurity controls are implemented for higher priority assets (ASSET-1d)</v>
      </c>
      <c r="G61" s="6" t="e">
        <f>VLOOKUP($K61,Languages!B:C,2,FALSE)</f>
        <v>#N/A</v>
      </c>
      <c r="H61" s="6" t="e">
        <f>VLOOKUP($K61,Languages!B:F,4,FALSE)</f>
        <v>#N/A</v>
      </c>
      <c r="I61" s="6">
        <f t="shared" si="3"/>
        <v>0</v>
      </c>
      <c r="J61" s="6" t="e">
        <f t="shared" si="1"/>
        <v>#N/A</v>
      </c>
      <c r="K61" s="61"/>
      <c r="L61" s="6" t="s">
        <v>2850</v>
      </c>
      <c r="M61" s="6" t="s">
        <v>1039</v>
      </c>
    </row>
    <row r="62" spans="1:13" ht="69" customHeight="1" x14ac:dyDescent="0.3">
      <c r="A62" s="1">
        <v>300</v>
      </c>
      <c r="B62" s="5" t="s">
        <v>331</v>
      </c>
      <c r="C62" s="6">
        <v>2</v>
      </c>
      <c r="D62" s="6" t="s">
        <v>736</v>
      </c>
      <c r="E62" s="6" t="s">
        <v>355</v>
      </c>
      <c r="F62" s="6" t="str">
        <f>VLOOKUP($D62,Languages!B:C,2,FALSE)</f>
        <v>The principle of least privilege (for example, limiting administrative access for users and service accounts) is enforced</v>
      </c>
      <c r="G62" s="6" t="str">
        <f>VLOOKUP($K62,Languages!B:C,2,FALSE)</f>
        <v>The principle of least privilege (for example, limiting administrative access for users and service accounts) is enforced</v>
      </c>
      <c r="H62" s="6" t="str">
        <f>VLOOKUP($K62,Languages!B:F,4,FALSE)</f>
        <v>Pienimmän käyttöoikeuden periaate on pantu täytäntöön (esimerkiksi rajoittamalla hallinta- tai ylläpitotunnusten oikeuksia).</v>
      </c>
      <c r="I62" s="6">
        <f t="shared" si="3"/>
        <v>0</v>
      </c>
      <c r="J62" s="6">
        <f t="shared" si="1"/>
        <v>1</v>
      </c>
      <c r="K62" s="61" t="s">
        <v>736</v>
      </c>
      <c r="L62" s="6" t="s">
        <v>2846</v>
      </c>
      <c r="M62" s="6" t="s">
        <v>1040</v>
      </c>
    </row>
    <row r="63" spans="1:13" ht="209.25" customHeight="1" x14ac:dyDescent="0.3">
      <c r="A63" s="1">
        <v>301</v>
      </c>
      <c r="B63" s="5" t="s">
        <v>331</v>
      </c>
      <c r="C63" s="6">
        <v>2</v>
      </c>
      <c r="D63" s="6" t="s">
        <v>737</v>
      </c>
      <c r="E63" s="6" t="s">
        <v>356</v>
      </c>
      <c r="F63" s="6" t="str">
        <f>VLOOKUP($D63,Languages!B:C,2,FALSE)</f>
        <v>The principle of least functionality (for example, limiting services, limiting applications, limiting ports, limiting connected devices) is enforced</v>
      </c>
      <c r="G63" s="6" t="str">
        <f>VLOOKUP($K63,Languages!B:C,2,FALSE)</f>
        <v>The principle of least functionality (for example, limiting services, limiting applications, limiting ports, limiting connected devices) is enforced</v>
      </c>
      <c r="H63" s="6" t="str">
        <f>VLOOKUP($K63,Languages!B:F,4,FALSE)</f>
        <v>Pienimmän toiminnallisuuden periaate on pantu täytäntöön (esim. rajoittamalla käytettäviä palveluita, ohjelmia, portteja tai liitettäviä laitteita).</v>
      </c>
      <c r="I63" s="6">
        <f t="shared" si="3"/>
        <v>0</v>
      </c>
      <c r="J63" s="6">
        <f t="shared" si="1"/>
        <v>1</v>
      </c>
      <c r="K63" s="61" t="s">
        <v>737</v>
      </c>
      <c r="L63" s="6" t="s">
        <v>2846</v>
      </c>
      <c r="M63" s="6" t="s">
        <v>1041</v>
      </c>
    </row>
    <row r="64" spans="1:13" ht="196.5" customHeight="1" x14ac:dyDescent="0.3">
      <c r="A64" s="1">
        <v>302</v>
      </c>
      <c r="B64" s="5" t="s">
        <v>331</v>
      </c>
      <c r="C64" s="6">
        <v>2</v>
      </c>
      <c r="D64" s="6" t="s">
        <v>738</v>
      </c>
      <c r="E64" s="6" t="s">
        <v>357</v>
      </c>
      <c r="F64" s="6" t="str">
        <f>VLOOKUP($D64,Languages!B:C,2,FALSE)</f>
        <v>Secure configurations are implemented as part of the asset deployment process where feasible</v>
      </c>
      <c r="G64" s="6" t="str">
        <f>VLOOKUP($K64,Languages!B:C,2,FALSE)</f>
        <v>Secure configurations are implemented as part of the asset deployment process where feasible</v>
      </c>
      <c r="H64" s="6" t="str">
        <f>VLOOKUP($K64,Languages!B:F,4,FALSE)</f>
        <v>Turvallisia konfiguraatioita käytetään soveltuvin osin osana laitteiden, ohjelmistojen ja tietovarantojen käyttöönottoprosessia.</v>
      </c>
      <c r="I64" s="6">
        <f t="shared" si="3"/>
        <v>0</v>
      </c>
      <c r="J64" s="6">
        <f t="shared" si="1"/>
        <v>0</v>
      </c>
      <c r="K64" s="61" t="s">
        <v>738</v>
      </c>
      <c r="L64" s="6" t="s">
        <v>2844</v>
      </c>
      <c r="M64" s="6" t="s">
        <v>1042</v>
      </c>
    </row>
    <row r="65" spans="1:13" ht="144.75" customHeight="1" x14ac:dyDescent="0.3">
      <c r="A65" s="1">
        <v>303</v>
      </c>
      <c r="B65" s="5" t="s">
        <v>331</v>
      </c>
      <c r="C65" s="6">
        <v>2</v>
      </c>
      <c r="D65" s="6" t="s">
        <v>739</v>
      </c>
      <c r="E65" s="6" t="s">
        <v>358</v>
      </c>
      <c r="F65" s="6" t="str">
        <f>VLOOKUP($D65,Languages!B:C,2,FALSE)</f>
        <v>Security applications are required as an element of device configuration where feasible (for example, endpoint detection and response, host-based firewalls)</v>
      </c>
      <c r="G65" s="6" t="str">
        <f>VLOOKUP($K65,Languages!B:C,2,FALSE)</f>
        <v>Security applications are required as an element of device configuration where feasible (for example, endpoint detection and response, host-based firewalls)</v>
      </c>
      <c r="H65" s="6" t="str">
        <f>VLOOKUP($K65,Languages!B:F,4,FALSE)</f>
        <v>Tietoturvaohjelmistot vaaditaan soveltuvin osin osana laitteiden konfiguraatiota (esimerkiksi päätelaitteen turva- ja havainnointiratkaisut tai päätelaitekohtaiset palomuuriratkaisut).</v>
      </c>
      <c r="I65" s="6">
        <f t="shared" si="3"/>
        <v>0</v>
      </c>
      <c r="J65" s="6">
        <f t="shared" si="1"/>
        <v>1</v>
      </c>
      <c r="K65" s="61" t="s">
        <v>739</v>
      </c>
      <c r="L65" s="6" t="s">
        <v>2846</v>
      </c>
      <c r="M65" s="6" t="s">
        <v>1043</v>
      </c>
    </row>
    <row r="66" spans="1:13" ht="158.25" customHeight="1" x14ac:dyDescent="0.3">
      <c r="A66" s="1">
        <v>304</v>
      </c>
      <c r="B66" s="5" t="s">
        <v>331</v>
      </c>
      <c r="C66" s="6">
        <v>2</v>
      </c>
      <c r="D66" s="6" t="s">
        <v>740</v>
      </c>
      <c r="E66" s="6" t="s">
        <v>359</v>
      </c>
      <c r="F66" s="6" t="str">
        <f>VLOOKUP($D66,Languages!B:C,2,FALSE)</f>
        <v>The use of removeable media is controlled (for example, limiting the use of USB devices, managing external hard drives)</v>
      </c>
      <c r="G66" s="6" t="str">
        <f>VLOOKUP($K66,Languages!B:C,2,FALSE)</f>
        <v>The use of removeable media is controlled (for example, limiting the use of USB devices, managing external hard drives)</v>
      </c>
      <c r="H66" s="6" t="str">
        <f>VLOOKUP($K66,Languages!B:F,4,FALSE)</f>
        <v>Siirrettäviä ja irrotettavia muistilaitteita valvotaan (esimerkiksi rajoittamalla USB-laitteiden tai ulkoisten levyjen käyttöä).</v>
      </c>
      <c r="I66" s="6">
        <f t="shared" si="3"/>
        <v>0</v>
      </c>
      <c r="J66" s="6">
        <f t="shared" ref="J66:J129" si="4">IF(E66=G66,1,0)</f>
        <v>1</v>
      </c>
      <c r="K66" s="61" t="s">
        <v>740</v>
      </c>
      <c r="L66" s="6" t="s">
        <v>2846</v>
      </c>
      <c r="M66" s="6" t="s">
        <v>360</v>
      </c>
    </row>
    <row r="67" spans="1:13" ht="53.25" customHeight="1" x14ac:dyDescent="0.3">
      <c r="A67" s="1">
        <v>305</v>
      </c>
      <c r="B67" s="5" t="s">
        <v>331</v>
      </c>
      <c r="C67" s="6">
        <v>2</v>
      </c>
      <c r="D67" s="6" t="s">
        <v>741</v>
      </c>
      <c r="E67" s="6" t="s">
        <v>361</v>
      </c>
      <c r="F67" s="6" t="str">
        <f>VLOOKUP($D67,Languages!B:C,2,FALSE)</f>
        <v>Cybersecurity controls, including physical access controls, are implemented for all assets used for the delivery of the function (ASSET-1f) either at the asset level or as compensating controls where asset-level controls are not feasible</v>
      </c>
      <c r="G67" s="6" t="str">
        <f>VLOOKUP($K67,Languages!B:C,2,FALSE)</f>
        <v>Cybersecurity controls, including physical access controls, are implemented for all assets used for the delivery of the function (ASSET-1f) either at the asset level or as compensating controls where asset-level controls are not feasible</v>
      </c>
      <c r="H67" s="6" t="str">
        <f>VLOOKUP($K67,Languages!B:F,4,FALSE)</f>
        <v>Kyberturvallisuuden suojausmekanismeja (mukaan lukien fyysiset pääsynhallinnan keinot) käytetään kaikkien toimintoon kuuluvien laitteiden, ohjelmistojen ja tietovarantojen kohdalla, joko laitetasolla tai muilla keinoin, mikäli laitetason kontrolleja ei voida toteuttaa.</v>
      </c>
      <c r="I67" s="6">
        <f t="shared" si="3"/>
        <v>0</v>
      </c>
      <c r="J67" s="6">
        <f t="shared" si="4"/>
        <v>0</v>
      </c>
      <c r="K67" s="61" t="s">
        <v>741</v>
      </c>
      <c r="L67" s="6" t="s">
        <v>2844</v>
      </c>
      <c r="M67" s="6" t="s">
        <v>1044</v>
      </c>
    </row>
    <row r="68" spans="1:13" ht="132.75" customHeight="1" x14ac:dyDescent="0.3">
      <c r="A68" s="1">
        <v>306</v>
      </c>
      <c r="B68" s="5" t="s">
        <v>331</v>
      </c>
      <c r="C68" s="6">
        <v>2</v>
      </c>
      <c r="D68" s="6" t="s">
        <v>742</v>
      </c>
      <c r="E68" s="6" t="s">
        <v>362</v>
      </c>
      <c r="F68" s="6" t="str">
        <f>VLOOKUP($D68,Languages!B:C,2,FALSE)</f>
        <v>Configuration of and changes to firmware are controlled throughout the asset lifecycle</v>
      </c>
      <c r="G68" s="6" t="e">
        <f>VLOOKUP($K68,Languages!B:C,2,FALSE)</f>
        <v>#N/A</v>
      </c>
      <c r="H68" s="6" t="e">
        <f>VLOOKUP($K68,Languages!B:F,4,FALSE)</f>
        <v>#N/A</v>
      </c>
      <c r="I68" s="6">
        <f t="shared" si="3"/>
        <v>0</v>
      </c>
      <c r="J68" s="6" t="e">
        <f t="shared" si="4"/>
        <v>#N/A</v>
      </c>
      <c r="K68" s="61"/>
      <c r="L68" s="6" t="s">
        <v>2850</v>
      </c>
      <c r="M68" s="6" t="s">
        <v>363</v>
      </c>
    </row>
    <row r="69" spans="1:13" ht="138" x14ac:dyDescent="0.3">
      <c r="A69" s="1">
        <v>307</v>
      </c>
      <c r="B69" s="5" t="s">
        <v>331</v>
      </c>
      <c r="C69" s="6">
        <v>2</v>
      </c>
      <c r="D69" s="6" t="s">
        <v>743</v>
      </c>
      <c r="E69" s="6" t="s">
        <v>364</v>
      </c>
      <c r="F69" s="6" t="str">
        <f>VLOOKUP($D69,Languages!B:C,2,FALSE)</f>
        <v>Controls are implemented to prevent the execution of unauthorized code</v>
      </c>
      <c r="G69" s="6" t="e">
        <f>VLOOKUP($K69,Languages!B:C,2,FALSE)</f>
        <v>#N/A</v>
      </c>
      <c r="H69" s="6" t="e">
        <f>VLOOKUP($K69,Languages!B:F,4,FALSE)</f>
        <v>#N/A</v>
      </c>
      <c r="I69" s="6">
        <f t="shared" si="3"/>
        <v>0</v>
      </c>
      <c r="J69" s="6" t="e">
        <f t="shared" si="4"/>
        <v>#N/A</v>
      </c>
      <c r="K69" s="61"/>
      <c r="L69" s="6" t="s">
        <v>2850</v>
      </c>
      <c r="M69" s="6" t="s">
        <v>365</v>
      </c>
    </row>
    <row r="70" spans="1:13" ht="110.4" x14ac:dyDescent="0.3">
      <c r="A70" s="1">
        <v>308</v>
      </c>
      <c r="B70" s="5" t="s">
        <v>331</v>
      </c>
      <c r="C70" s="6">
        <v>2</v>
      </c>
      <c r="D70" s="6" t="s">
        <v>744</v>
      </c>
      <c r="E70" s="6" t="s">
        <v>366</v>
      </c>
      <c r="F70" s="6" t="e">
        <f>VLOOKUP($D70,Languages!B:C,2,FALSE)</f>
        <v>#N/A</v>
      </c>
      <c r="G70" s="6" t="e">
        <f>VLOOKUP($K70,Languages!B:C,2,FALSE)</f>
        <v>#N/A</v>
      </c>
      <c r="H70" s="6" t="e">
        <f>VLOOKUP($K70,Languages!B:F,4,FALSE)</f>
        <v>#N/A</v>
      </c>
      <c r="I70" s="6">
        <f t="shared" si="3"/>
        <v>0</v>
      </c>
      <c r="J70" s="6" t="e">
        <f t="shared" si="4"/>
        <v>#N/A</v>
      </c>
      <c r="K70" s="64"/>
      <c r="L70" s="6" t="s">
        <v>2850</v>
      </c>
      <c r="M70" s="6" t="s">
        <v>1045</v>
      </c>
    </row>
    <row r="71" spans="1:13" ht="105" customHeight="1" x14ac:dyDescent="0.3">
      <c r="A71" s="1">
        <v>309</v>
      </c>
      <c r="B71" s="5" t="s">
        <v>331</v>
      </c>
      <c r="C71" s="6">
        <v>3</v>
      </c>
      <c r="D71" s="6" t="s">
        <v>745</v>
      </c>
      <c r="E71" s="6" t="s">
        <v>367</v>
      </c>
      <c r="F71" s="6" t="e">
        <f>VLOOKUP($D71,Languages!B:C,2,FALSE)</f>
        <v>#N/A</v>
      </c>
      <c r="G71" s="6" t="str">
        <f>VLOOKUP($K71,Languages!B:C,2,FALSE)</f>
        <v>Configuration of and changes to firmware are controlled throughout the asset lifecycle</v>
      </c>
      <c r="H71" s="6" t="str">
        <f>VLOOKUP($K71,Languages!B:F,4,FALSE)</f>
        <v>Laiteohjelmistojen (firmware) konfiguraatioita ja muutoksia hallitaan koko laitteen eliniän ajan.</v>
      </c>
      <c r="I71" s="6">
        <f t="shared" si="3"/>
        <v>0</v>
      </c>
      <c r="J71" s="6">
        <f t="shared" si="4"/>
        <v>1</v>
      </c>
      <c r="K71" s="61" t="s">
        <v>742</v>
      </c>
      <c r="L71" s="6" t="s">
        <v>2846</v>
      </c>
      <c r="M71" s="6" t="s">
        <v>1046</v>
      </c>
    </row>
    <row r="72" spans="1:13" ht="91.5" customHeight="1" x14ac:dyDescent="0.3">
      <c r="A72" s="1">
        <v>310</v>
      </c>
      <c r="B72" s="5" t="s">
        <v>331</v>
      </c>
      <c r="C72" s="6">
        <v>3</v>
      </c>
      <c r="D72" s="6" t="s">
        <v>746</v>
      </c>
      <c r="E72" s="6" t="s">
        <v>368</v>
      </c>
      <c r="F72" s="6" t="e">
        <f>VLOOKUP($D72,Languages!B:C,2,FALSE)</f>
        <v>#N/A</v>
      </c>
      <c r="G72" s="6" t="str">
        <f>VLOOKUP($K72,Languages!B:C,2,FALSE)</f>
        <v>Controls are implemented to prevent the execution of unauthorized code</v>
      </c>
      <c r="H72" s="6" t="str">
        <f>VLOOKUP($K72,Languages!B:F,4,FALSE)</f>
        <v>Suojausmekanismeja on käytössä estämään luvattoman koodin suorittaminen.</v>
      </c>
      <c r="I72" s="6">
        <f t="shared" si="3"/>
        <v>0</v>
      </c>
      <c r="J72" s="6">
        <f t="shared" si="4"/>
        <v>0</v>
      </c>
      <c r="K72" s="61" t="s">
        <v>743</v>
      </c>
      <c r="L72" s="6" t="s">
        <v>2844</v>
      </c>
      <c r="M72" s="6" t="s">
        <v>369</v>
      </c>
    </row>
    <row r="73" spans="1:13" ht="81.75" customHeight="1" x14ac:dyDescent="0.3">
      <c r="A73" s="1">
        <v>311</v>
      </c>
      <c r="B73" s="5" t="s">
        <v>331</v>
      </c>
      <c r="C73" s="6">
        <v>2</v>
      </c>
      <c r="D73" s="6" t="s">
        <v>747</v>
      </c>
      <c r="E73" s="6" t="s">
        <v>370</v>
      </c>
      <c r="F73" s="6" t="str">
        <f>VLOOKUP($D73,Languages!B:C,2,FALSE)</f>
        <v>Software developed in-house for deployment on higher priority assets (ASSET-1d) is developed using secure software development practices</v>
      </c>
      <c r="G73" s="6" t="str">
        <f>VLOOKUP($K73,Languages!B:C,2,FALSE)</f>
        <v>Software developed in-house for deployment on higher priority assets (ASSET-1d) is developed using secure software development practices</v>
      </c>
      <c r="H73" s="6" t="str">
        <f>VLOOKUP($K73,Languages!B:F,4,FALSE)</f>
        <v>Sisäisesti kehitettävät ohjelmistot ja sovellukset, jotka on tarkoitettu otettavaksi käyttöön korkean prioriteetin laitteissa tai ohjelmistoissa [kts. ASSET-1d], kehitetään käyttäen turvallisen sovelluskehityksen periaatteita.</v>
      </c>
      <c r="I73" s="6">
        <f t="shared" si="3"/>
        <v>0</v>
      </c>
      <c r="J73" s="6">
        <f t="shared" si="4"/>
        <v>0</v>
      </c>
      <c r="K73" s="61" t="s">
        <v>747</v>
      </c>
      <c r="L73" s="6" t="s">
        <v>2844</v>
      </c>
      <c r="M73" s="6" t="s">
        <v>1047</v>
      </c>
    </row>
    <row r="74" spans="1:13" ht="130.5" customHeight="1" x14ac:dyDescent="0.3">
      <c r="A74" s="1">
        <v>312</v>
      </c>
      <c r="B74" s="5" t="s">
        <v>331</v>
      </c>
      <c r="C74" s="6">
        <v>2</v>
      </c>
      <c r="D74" s="6" t="s">
        <v>748</v>
      </c>
      <c r="E74" s="6" t="s">
        <v>371</v>
      </c>
      <c r="F74" s="6" t="str">
        <f>VLOOKUP($D74,Languages!B:C,2,FALSE)</f>
        <v>The selection of procured software for deployment on higher priority assets (ASSET-1d) includes consideration of the vendor’s secure software development practices</v>
      </c>
      <c r="G74" s="6" t="str">
        <f>VLOOKUP($K74,Languages!B:C,2,FALSE)</f>
        <v>The selection of procured software for deployment on higher priority assets (ASSET-1d) includes consideration of the vendor’s secure software development practices</v>
      </c>
      <c r="H74" s="6" t="str">
        <f>VLOOKUP($K74,Languages!B:F,4,FALSE)</f>
        <v>Korkean prioriteetin laitteisiin tai ohjelmistoihin [kts. ASSET-1d] tehtävien ohjelmisto- ja sovellushankintojen valinnassa huomioidaan noudattaako toimittaja turvallisen sovelluskehityksen periaatteita.</v>
      </c>
      <c r="I74" s="6">
        <f t="shared" si="3"/>
        <v>0</v>
      </c>
      <c r="J74" s="6">
        <f t="shared" si="4"/>
        <v>0</v>
      </c>
      <c r="K74" s="61" t="s">
        <v>748</v>
      </c>
      <c r="L74" s="6" t="s">
        <v>2844</v>
      </c>
      <c r="M74" s="6" t="s">
        <v>1048</v>
      </c>
    </row>
    <row r="75" spans="1:13" ht="108.75" customHeight="1" x14ac:dyDescent="0.3">
      <c r="A75" s="1">
        <v>313</v>
      </c>
      <c r="B75" s="5" t="s">
        <v>331</v>
      </c>
      <c r="C75" s="6">
        <v>2</v>
      </c>
      <c r="D75" s="6" t="s">
        <v>749</v>
      </c>
      <c r="E75" s="6" t="s">
        <v>372</v>
      </c>
      <c r="F75" s="6" t="str">
        <f>VLOOKUP($D75,Languages!B:C,2,FALSE)</f>
        <v>Secure software configurations are required as part of the software deployment process</v>
      </c>
      <c r="G75" s="6" t="str">
        <f>VLOOKUP($K75,Languages!B:C,2,FALSE)</f>
        <v>Secure software configurations are required as part of the software deployment process</v>
      </c>
      <c r="H75" s="6" t="str">
        <f>VLOOKUP($K75,Languages!B:F,4,FALSE)</f>
        <v>Ohjelmistojen ja sovellusten käyttöönottoprosessissa edellytetään turvallisia ohjelmistokonfiguraatioita.</v>
      </c>
      <c r="I75" s="6">
        <f t="shared" si="3"/>
        <v>0</v>
      </c>
      <c r="J75" s="6">
        <f t="shared" si="4"/>
        <v>0</v>
      </c>
      <c r="K75" s="61" t="s">
        <v>749</v>
      </c>
      <c r="L75" s="6" t="s">
        <v>2844</v>
      </c>
      <c r="M75" s="6" t="s">
        <v>373</v>
      </c>
    </row>
    <row r="76" spans="1:13" ht="81.75" customHeight="1" x14ac:dyDescent="0.3">
      <c r="A76" s="1">
        <v>314</v>
      </c>
      <c r="B76" s="5" t="s">
        <v>331</v>
      </c>
      <c r="C76" s="6">
        <v>3</v>
      </c>
      <c r="D76" s="6" t="s">
        <v>750</v>
      </c>
      <c r="E76" s="6" t="s">
        <v>374</v>
      </c>
      <c r="F76" s="6" t="str">
        <f>VLOOKUP($D76,Languages!B:C,2,FALSE)</f>
        <v>All software developed in-house is developed using secure software development practices</v>
      </c>
      <c r="G76" s="6" t="str">
        <f>VLOOKUP($K76,Languages!B:C,2,FALSE)</f>
        <v>All software developed in-house is developed using secure software development practices</v>
      </c>
      <c r="H76" s="6" t="str">
        <f>VLOOKUP($K76,Languages!B:F,4,FALSE)</f>
        <v>Kaikki sisäisesti kehitettävät ohjelmistot ja sovellukset kehitetään käyttäen turvallisen sovelluskehityksen periaatteita.</v>
      </c>
      <c r="I76" s="6">
        <f t="shared" si="3"/>
        <v>0</v>
      </c>
      <c r="J76" s="6">
        <f t="shared" si="4"/>
        <v>1</v>
      </c>
      <c r="K76" s="61" t="s">
        <v>750</v>
      </c>
      <c r="L76" s="6" t="s">
        <v>2846</v>
      </c>
      <c r="M76" s="6" t="s">
        <v>1049</v>
      </c>
    </row>
    <row r="77" spans="1:13" ht="93.75" customHeight="1" x14ac:dyDescent="0.3">
      <c r="A77" s="1">
        <v>315</v>
      </c>
      <c r="B77" s="5" t="s">
        <v>331</v>
      </c>
      <c r="C77" s="6">
        <v>3</v>
      </c>
      <c r="D77" s="6" t="s">
        <v>751</v>
      </c>
      <c r="E77" s="6" t="s">
        <v>375</v>
      </c>
      <c r="F77" s="6" t="str">
        <f>VLOOKUP($D77,Languages!B:C,2,FALSE)</f>
        <v>The selection of all procured software includes consideration of the vendor’s secure software development practices</v>
      </c>
      <c r="G77" s="6" t="str">
        <f>VLOOKUP($K77,Languages!B:C,2,FALSE)</f>
        <v>The selection of all procured software includes consideration of the vendor’s secure software development practices</v>
      </c>
      <c r="H77" s="6" t="str">
        <f>VLOOKUP($K77,Languages!B:F,4,FALSE)</f>
        <v>Kaikkien ohjelmisto- ja sovellushankintojen valinnassa huomioidaan noudattaako toimittaja turvallisen sovelluskehityksen periaatteita.</v>
      </c>
      <c r="I77" s="6">
        <f t="shared" si="3"/>
        <v>0</v>
      </c>
      <c r="J77" s="6">
        <f t="shared" si="4"/>
        <v>1</v>
      </c>
      <c r="K77" s="61" t="s">
        <v>751</v>
      </c>
      <c r="L77" s="6" t="s">
        <v>2846</v>
      </c>
      <c r="M77" s="6" t="s">
        <v>1050</v>
      </c>
    </row>
    <row r="78" spans="1:13" ht="79.5" customHeight="1" x14ac:dyDescent="0.3">
      <c r="A78" s="1">
        <v>316</v>
      </c>
      <c r="B78" s="5" t="s">
        <v>331</v>
      </c>
      <c r="C78" s="6">
        <v>3</v>
      </c>
      <c r="D78" s="6" t="s">
        <v>752</v>
      </c>
      <c r="E78" s="6" t="s">
        <v>376</v>
      </c>
      <c r="F78" s="6" t="str">
        <f>VLOOKUP($D78,Languages!B:C,2,FALSE)</f>
        <v>The architecture review process evaluates the security of new and revised applications prior to deployment</v>
      </c>
      <c r="G78" s="6" t="str">
        <f>VLOOKUP($K78,Languages!B:C,2,FALSE)</f>
        <v>The architecture review process evaluates the security of new and revised applications prior to deployment</v>
      </c>
      <c r="H78" s="6" t="str">
        <f>VLOOKUP($K78,Languages!B:F,4,FALSE)</f>
        <v>Arkkitehtuurikatselmointiprosessissa arvioidaan uusien ja päivitettyjen ohjelmistojen ja sovellusten turvallisuutta ennen niiden vientiä tuotantoon.</v>
      </c>
      <c r="I78" s="6">
        <f t="shared" si="3"/>
        <v>0</v>
      </c>
      <c r="J78" s="6">
        <f t="shared" si="4"/>
        <v>1</v>
      </c>
      <c r="K78" s="61" t="s">
        <v>752</v>
      </c>
      <c r="L78" s="6" t="s">
        <v>2846</v>
      </c>
      <c r="M78" s="6" t="s">
        <v>1051</v>
      </c>
    </row>
    <row r="79" spans="1:13" ht="107.25" customHeight="1" x14ac:dyDescent="0.3">
      <c r="A79" s="1">
        <v>317</v>
      </c>
      <c r="B79" s="5" t="s">
        <v>331</v>
      </c>
      <c r="C79" s="6">
        <v>3</v>
      </c>
      <c r="D79" s="6" t="s">
        <v>753</v>
      </c>
      <c r="E79" s="6" t="s">
        <v>377</v>
      </c>
      <c r="F79" s="6" t="str">
        <f>VLOOKUP($D79,Languages!B:C,2,FALSE)</f>
        <v>The authenticity of all software and firmware is validated prior to deployment</v>
      </c>
      <c r="G79" s="6" t="str">
        <f>VLOOKUP($K79,Languages!B:C,2,FALSE)</f>
        <v>The authenticity of all software and firmware is validated prior to deployment</v>
      </c>
      <c r="H79" s="6" t="str">
        <f>VLOOKUP($K79,Languages!B:F,4,FALSE)</f>
        <v>Ohjelmistojen ja laiteohjelmistojen (firmware) aitous varmistetaan ennen käyttöönottoa.</v>
      </c>
      <c r="I79" s="6">
        <f t="shared" si="3"/>
        <v>0</v>
      </c>
      <c r="J79" s="6">
        <f t="shared" si="4"/>
        <v>1</v>
      </c>
      <c r="K79" s="61" t="s">
        <v>753</v>
      </c>
      <c r="L79" s="6" t="s">
        <v>2846</v>
      </c>
      <c r="M79" s="6" t="s">
        <v>1052</v>
      </c>
    </row>
    <row r="80" spans="1:13" ht="94.5" customHeight="1" x14ac:dyDescent="0.3">
      <c r="A80" s="1">
        <v>318</v>
      </c>
      <c r="B80" s="5" t="s">
        <v>331</v>
      </c>
      <c r="C80" s="6">
        <v>3</v>
      </c>
      <c r="D80" s="6" t="s">
        <v>754</v>
      </c>
      <c r="E80" s="6" t="s">
        <v>378</v>
      </c>
      <c r="F80" s="6" t="str">
        <f>VLOOKUP($D80,Languages!B:C,2,FALSE)</f>
        <v>Security testing (for example, static testing, dynamic testing, fuzz testing, penetration testing) is performed for in-house-developed and in-house-tailored applications periodically and according to defined triggers, such as system changes and external events</v>
      </c>
      <c r="G80" s="6" t="str">
        <f>VLOOKUP($K80,Languages!B:C,2,FALSE)</f>
        <v>Security testing (for example, static testing, dynamic testing, fuzz testing, penetration testing) is performed for in-house-developed and in-house-tailored applications periodically and according to defined triggers, such as system changes and external events</v>
      </c>
      <c r="H80" s="6" t="str">
        <f>VLOOKUP($K80,Languages!B:F,4,FALSE)</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I80" s="6">
        <f t="shared" si="3"/>
        <v>0</v>
      </c>
      <c r="J80" s="6">
        <f t="shared" si="4"/>
        <v>1</v>
      </c>
      <c r="K80" s="61" t="s">
        <v>754</v>
      </c>
      <c r="L80" s="6" t="s">
        <v>2846</v>
      </c>
      <c r="M80" s="6" t="s">
        <v>1053</v>
      </c>
    </row>
    <row r="81" spans="1:13" ht="132" customHeight="1" x14ac:dyDescent="0.3">
      <c r="A81" s="1">
        <v>319</v>
      </c>
      <c r="B81" s="5" t="s">
        <v>331</v>
      </c>
      <c r="C81" s="6">
        <v>1</v>
      </c>
      <c r="D81" s="6" t="s">
        <v>755</v>
      </c>
      <c r="E81" s="6" t="s">
        <v>379</v>
      </c>
      <c r="F81" s="6" t="str">
        <f>VLOOKUP($D81,Languages!B:C,2,FALSE)</f>
        <v>Sensitive data is protected at rest, at least in an ad hoc manner</v>
      </c>
      <c r="G81" s="6" t="str">
        <f>VLOOKUP($K81,Languages!B:C,2,FALSE)</f>
        <v>Sensitive data is protected at rest, at least in an ad hoc manner</v>
      </c>
      <c r="H81" s="6" t="str">
        <f>VLOOKUP($K81,Languages!B:F,4,FALSE)</f>
        <v>Tallennettua arkaluontoista tietoa ("data at rest") suojataan. Tasolla 1 tämän ei tarvitse olla systemaattista ja säännöllistä.</v>
      </c>
      <c r="I81" s="6">
        <f t="shared" si="3"/>
        <v>0</v>
      </c>
      <c r="J81" s="6">
        <f t="shared" si="4"/>
        <v>1</v>
      </c>
      <c r="K81" s="61" t="s">
        <v>755</v>
      </c>
      <c r="L81" s="6" t="s">
        <v>2846</v>
      </c>
      <c r="M81" s="6" t="s">
        <v>1054</v>
      </c>
    </row>
    <row r="82" spans="1:13" ht="105.75" customHeight="1" x14ac:dyDescent="0.3">
      <c r="A82" s="1">
        <v>320</v>
      </c>
      <c r="B82" s="5" t="s">
        <v>331</v>
      </c>
      <c r="C82" s="6">
        <v>2</v>
      </c>
      <c r="D82" s="6" t="s">
        <v>756</v>
      </c>
      <c r="E82" s="6" t="s">
        <v>380</v>
      </c>
      <c r="F82" s="6" t="str">
        <f>VLOOKUP($D82,Languages!B:C,2,FALSE)</f>
        <v>All data at rest is protected for selected data categories (ASSET-2d)</v>
      </c>
      <c r="G82" s="6" t="str">
        <f>VLOOKUP($K82,Languages!B:C,2,FALSE)</f>
        <v>All data at rest is protected for selected data categories (ASSET-2d)</v>
      </c>
      <c r="H82" s="6" t="str">
        <f>VLOOKUP($K82,Languages!B:F,4,FALSE)</f>
        <v>Kaikkea tallennettua tietoa ("data at rest") suojataan valittujen tietotyyppien osalta [kts. ASSET-2d].</v>
      </c>
      <c r="I82" s="6">
        <f t="shared" si="3"/>
        <v>0</v>
      </c>
      <c r="J82" s="6">
        <f t="shared" si="4"/>
        <v>0</v>
      </c>
      <c r="K82" s="61" t="s">
        <v>756</v>
      </c>
      <c r="L82" s="6" t="s">
        <v>2844</v>
      </c>
      <c r="M82" s="6" t="s">
        <v>1055</v>
      </c>
    </row>
    <row r="83" spans="1:13" ht="144" customHeight="1" x14ac:dyDescent="0.3">
      <c r="A83" s="1">
        <v>321</v>
      </c>
      <c r="B83" s="5" t="s">
        <v>331</v>
      </c>
      <c r="C83" s="6">
        <v>2</v>
      </c>
      <c r="D83" s="6" t="s">
        <v>757</v>
      </c>
      <c r="E83" s="6" t="s">
        <v>381</v>
      </c>
      <c r="F83" s="6" t="str">
        <f>VLOOKUP($D83,Languages!B:C,2,FALSE)</f>
        <v>All data in transit is protected for selected data categories (ASSET-2d)</v>
      </c>
      <c r="G83" s="6" t="str">
        <f>VLOOKUP($K83,Languages!B:C,2,FALSE)</f>
        <v>All data in transit is protected for selected data categories (ASSET-2d)</v>
      </c>
      <c r="H83" s="6" t="str">
        <f>VLOOKUP($K83,Languages!B:F,4,FALSE)</f>
        <v>Kaikkea siirrossa olevaa tietoa ("data in transit") suojataan valittujen tietotyyppien osalta [kts. ASSET-2d].</v>
      </c>
      <c r="I83" s="6">
        <f t="shared" si="3"/>
        <v>0</v>
      </c>
      <c r="J83" s="6">
        <f t="shared" si="4"/>
        <v>0</v>
      </c>
      <c r="K83" s="61" t="s">
        <v>757</v>
      </c>
      <c r="L83" s="6" t="s">
        <v>2844</v>
      </c>
      <c r="M83" s="6" t="s">
        <v>1056</v>
      </c>
    </row>
    <row r="84" spans="1:13" ht="132.75" customHeight="1" x14ac:dyDescent="0.3">
      <c r="A84" s="1">
        <v>322</v>
      </c>
      <c r="B84" s="5" t="s">
        <v>331</v>
      </c>
      <c r="C84" s="6">
        <v>2</v>
      </c>
      <c r="D84" s="6" t="s">
        <v>758</v>
      </c>
      <c r="E84" s="6" t="s">
        <v>382</v>
      </c>
      <c r="F84" s="6" t="str">
        <f>VLOOKUP($D84,Languages!B:C,2,FALSE)</f>
        <v>Cryptographic controls are implemented for data at rest and data in transit for selected data categories (ASSET-2d)</v>
      </c>
      <c r="G84" s="6" t="str">
        <f>VLOOKUP($K84,Languages!B:C,2,FALSE)</f>
        <v>Cryptographic controls are implemented for data at rest and data in transit for selected data categories (ASSET-2d)</v>
      </c>
      <c r="H84" s="6" t="str">
        <f>VLOOKUP($K84,Languages!B:F,4,FALSE)</f>
        <v>Salausmenetelmät ovat käytössä tallennetulle ja siirrossa olevalle tiedolle valittujen tietotyyppien osalta [kts. ASSET-2d].</v>
      </c>
      <c r="I84" s="6">
        <f t="shared" si="3"/>
        <v>0</v>
      </c>
      <c r="J84" s="6">
        <f t="shared" si="4"/>
        <v>0</v>
      </c>
      <c r="K84" s="61" t="s">
        <v>758</v>
      </c>
      <c r="L84" s="6" t="s">
        <v>2844</v>
      </c>
      <c r="M84" s="6" t="s">
        <v>1057</v>
      </c>
    </row>
    <row r="85" spans="1:13" ht="105" customHeight="1" x14ac:dyDescent="0.3">
      <c r="A85" s="1">
        <v>323</v>
      </c>
      <c r="B85" s="5" t="s">
        <v>331</v>
      </c>
      <c r="C85" s="6">
        <v>2</v>
      </c>
      <c r="D85" s="6" t="s">
        <v>759</v>
      </c>
      <c r="E85" s="6" t="s">
        <v>383</v>
      </c>
      <c r="F85" s="6" t="str">
        <f>VLOOKUP($D85,Languages!B:C,2,FALSE)</f>
        <v>Key management infrastructure (that is, key generation, key storage, key destruction, key update, and key revocation) is implemented to support cryptographic controls</v>
      </c>
      <c r="G85" s="6" t="str">
        <f>VLOOKUP($K85,Languages!B:C,2,FALSE)</f>
        <v>Key management infrastructure (that is, key generation, key storage, key destruction, key update, and key revocation) is implemented to support cryptographic controls</v>
      </c>
      <c r="H85" s="6" t="str">
        <f>VLOOKUP($K85,Languages!B:F,4,FALSE)</f>
        <v>Avaintenhallintainfrastruktuuri (eli avainten luonti, säilytys, tuhoaminen, päivittäminen ja kumoaminen) on käytössä salausmenetelmien tukemiseksi.</v>
      </c>
      <c r="I85" s="6">
        <f t="shared" si="3"/>
        <v>0</v>
      </c>
      <c r="J85" s="6">
        <f t="shared" si="4"/>
        <v>1</v>
      </c>
      <c r="K85" s="61" t="s">
        <v>759</v>
      </c>
      <c r="L85" s="6" t="s">
        <v>2846</v>
      </c>
      <c r="M85" s="6" t="s">
        <v>1058</v>
      </c>
    </row>
    <row r="86" spans="1:13" ht="179.4" x14ac:dyDescent="0.3">
      <c r="A86" s="1">
        <v>324</v>
      </c>
      <c r="B86" s="5" t="s">
        <v>331</v>
      </c>
      <c r="C86" s="6">
        <v>2</v>
      </c>
      <c r="D86" s="6" t="s">
        <v>760</v>
      </c>
      <c r="E86" s="6" t="s">
        <v>384</v>
      </c>
      <c r="F86" s="6" t="str">
        <f>VLOOKUP($D86,Languages!B:C,2,FALSE)</f>
        <v>Controls to restrict the exfiltration of data (for example, data loss prevention tools) are implemented</v>
      </c>
      <c r="G86" s="6" t="str">
        <f>VLOOKUP($K86,Languages!B:C,2,FALSE)</f>
        <v>Controls to restrict the exfiltration of data (for example, data loss prevention tools) are implemented</v>
      </c>
      <c r="H86" s="6" t="str">
        <f>VLOOKUP($K86,Languages!B:F,4,FALSE)</f>
        <v>Käytössä on suojausmekanismeja rajoittamaan tiedon varastamisen mahdollisuutta (esimerkiksi tiedon hävittämistä estävät työkalut).</v>
      </c>
      <c r="I86" s="6">
        <f t="shared" si="3"/>
        <v>0</v>
      </c>
      <c r="J86" s="6">
        <f t="shared" si="4"/>
        <v>1</v>
      </c>
      <c r="K86" s="61" t="s">
        <v>760</v>
      </c>
      <c r="L86" s="6" t="s">
        <v>2846</v>
      </c>
      <c r="M86" s="6" t="s">
        <v>1059</v>
      </c>
    </row>
    <row r="87" spans="1:13" ht="108" customHeight="1" x14ac:dyDescent="0.3">
      <c r="A87" s="1">
        <v>325</v>
      </c>
      <c r="B87" s="5" t="s">
        <v>331</v>
      </c>
      <c r="C87" s="6">
        <v>3</v>
      </c>
      <c r="D87" s="6" t="s">
        <v>761</v>
      </c>
      <c r="E87" s="6" t="s">
        <v>385</v>
      </c>
      <c r="F87" s="6" t="str">
        <f>VLOOKUP($D87,Languages!B:C,2,FALSE)</f>
        <v>The cybersecurity architecture includes protections (such as full disk encryption) for data that is stored on assets that may be lost or stolen</v>
      </c>
      <c r="G87" s="6" t="str">
        <f>VLOOKUP($K87,Languages!B:C,2,FALSE)</f>
        <v>The cybersecurity architecture includes protections (such as full disk encryption) for data that is stored on assets that may be lost or stolen</v>
      </c>
      <c r="H87" s="6" t="str">
        <f>VLOOKUP($K87,Languages!B:F,4,FALSE)</f>
        <v>Kyberarkkitehtuuriin kuuluu suojausmekanismeja (esimerkiksi laitteiden kovalevyjen salaus) tiedolle, joka on tallennettu laitteille, jotka saatetaan hukata tai varastaa.</v>
      </c>
      <c r="I87" s="6">
        <f t="shared" si="3"/>
        <v>0</v>
      </c>
      <c r="J87" s="6">
        <f t="shared" si="4"/>
        <v>1</v>
      </c>
      <c r="K87" s="61" t="s">
        <v>761</v>
      </c>
      <c r="L87" s="6" t="s">
        <v>2846</v>
      </c>
      <c r="M87" s="6" t="s">
        <v>1060</v>
      </c>
    </row>
    <row r="88" spans="1:13" ht="92.25" customHeight="1" x14ac:dyDescent="0.3">
      <c r="A88" s="1">
        <v>326</v>
      </c>
      <c r="B88" s="5" t="s">
        <v>331</v>
      </c>
      <c r="C88" s="6">
        <v>3</v>
      </c>
      <c r="D88" s="6" t="s">
        <v>762</v>
      </c>
      <c r="E88" s="6" t="s">
        <v>386</v>
      </c>
      <c r="F88" s="6" t="str">
        <f>VLOOKUP($D88,Languages!B:C,2,FALSE)</f>
        <v>The cybersecurity architecture includes protections against unauthorized changes to software, firmware, and data</v>
      </c>
      <c r="G88" s="6" t="str">
        <f>VLOOKUP($K88,Languages!B:C,2,FALSE)</f>
        <v>The cybersecurity architecture includes protections against unauthorized changes to software, firmware, and data</v>
      </c>
      <c r="H88" s="6" t="str">
        <f>VLOOKUP($K88,Languages!B:F,4,FALSE)</f>
        <v>Kyberarkkitehtuuri kattaa suojausmenetelmät sovellusten, laiteohjelmistojen (firmware) ja tiedon luvattomien muutosten varalle.</v>
      </c>
      <c r="I88" s="6">
        <f t="shared" si="3"/>
        <v>0</v>
      </c>
      <c r="J88" s="6">
        <f t="shared" si="4"/>
        <v>1</v>
      </c>
      <c r="K88" s="61" t="s">
        <v>762</v>
      </c>
      <c r="L88" s="6" t="s">
        <v>2846</v>
      </c>
      <c r="M88" s="6" t="s">
        <v>1061</v>
      </c>
    </row>
    <row r="89" spans="1:13" ht="92.25" customHeight="1" x14ac:dyDescent="0.3">
      <c r="A89" s="1">
        <v>327</v>
      </c>
      <c r="B89" s="5" t="s">
        <v>331</v>
      </c>
      <c r="C89" s="6">
        <v>2</v>
      </c>
      <c r="D89" s="6" t="s">
        <v>763</v>
      </c>
      <c r="E89" s="6" t="s">
        <v>387</v>
      </c>
      <c r="F89" s="6" t="str">
        <f>VLOOKUP($D89,Languages!B:C,2,FALSE)</f>
        <v>Documented procedures are established, followed, and maintained for activities in the ARCHITECTURE domain</v>
      </c>
      <c r="G89" s="6" t="str">
        <f>VLOOKUP($K89,Languages!B:C,2,FALSE)</f>
        <v>Documented procedures are established, followed, and maintained for activities in the ARCHITECTURE domain</v>
      </c>
      <c r="H89" s="6" t="str">
        <f>VLOOKUP($K89,Languages!B:F,4,FALSE)</f>
        <v>ARCHITECTURE-osion toimintaa varten on määritetty dokumentoidut toimintatavat, joita noudatetaan ja päivitetään säännöllisesti.</v>
      </c>
      <c r="I89" s="6">
        <f t="shared" si="3"/>
        <v>0</v>
      </c>
      <c r="J89" s="6">
        <f t="shared" si="4"/>
        <v>1</v>
      </c>
      <c r="K89" s="61" t="s">
        <v>763</v>
      </c>
      <c r="L89" s="6" t="s">
        <v>2846</v>
      </c>
      <c r="M89" s="6" t="s">
        <v>388</v>
      </c>
    </row>
    <row r="90" spans="1:13" ht="147" customHeight="1" x14ac:dyDescent="0.3">
      <c r="A90" s="1">
        <v>328</v>
      </c>
      <c r="B90" s="5" t="s">
        <v>331</v>
      </c>
      <c r="C90" s="6">
        <v>2</v>
      </c>
      <c r="D90" s="6" t="s">
        <v>764</v>
      </c>
      <c r="E90" s="6" t="s">
        <v>389</v>
      </c>
      <c r="F90" s="6" t="str">
        <f>VLOOKUP($D90,Languages!B:C,2,FALSE)</f>
        <v>Adequate resources (people, funding, and tools) are provided to support activities in the ARCHITECTURE domain</v>
      </c>
      <c r="G90" s="6" t="str">
        <f>VLOOKUP($K90,Languages!B:C,2,FALSE)</f>
        <v>Adequate resources (people, funding, and tools) are provided to support activities in the ARCHITECTURE domain</v>
      </c>
      <c r="H90" s="6" t="str">
        <f>VLOOKUP($K90,Languages!B:F,4,FALSE)</f>
        <v>ARCHITECTURE-osion toimintaa varten on tarjolla riittävät resurssit (henkilöstö, rahoitus ja työkalut).</v>
      </c>
      <c r="I90" s="6">
        <f t="shared" si="3"/>
        <v>0</v>
      </c>
      <c r="J90" s="6">
        <f t="shared" si="4"/>
        <v>1</v>
      </c>
      <c r="K90" s="61" t="s">
        <v>764</v>
      </c>
      <c r="L90" s="6" t="s">
        <v>2846</v>
      </c>
      <c r="M90" s="6" t="s">
        <v>390</v>
      </c>
    </row>
    <row r="91" spans="1:13" ht="107.25" customHeight="1" x14ac:dyDescent="0.3">
      <c r="A91" s="1">
        <v>329</v>
      </c>
      <c r="B91" s="5" t="s">
        <v>331</v>
      </c>
      <c r="C91" s="6">
        <v>3</v>
      </c>
      <c r="D91" s="6" t="s">
        <v>765</v>
      </c>
      <c r="E91" s="6" t="s">
        <v>391</v>
      </c>
      <c r="F91" s="6" t="str">
        <f>VLOOKUP($D91,Languages!B:C,2,FALSE)</f>
        <v>Up-to-date policies or other organizational directives define requirements for activities in the ARCHITECTURE domain</v>
      </c>
      <c r="G91" s="6" t="str">
        <f>VLOOKUP($K91,Languages!B:C,2,FALSE)</f>
        <v>Up-to-date policies or other organizational directives define requirements for activities in the ARCHITECTURE domain</v>
      </c>
      <c r="H91" s="6" t="str">
        <f>VLOOKUP($K91,Languages!B:F,4,FALSE)</f>
        <v>ARCHITECTURE-osion toimintaa ohjataan vaatimuksilla, jotka on asetettu organisaation johtotason politiikassa (tai vastaavassa ohjeistuksessa).</v>
      </c>
      <c r="I91" s="6">
        <f t="shared" si="3"/>
        <v>0</v>
      </c>
      <c r="J91" s="6">
        <f t="shared" si="4"/>
        <v>1</v>
      </c>
      <c r="K91" s="61" t="s">
        <v>765</v>
      </c>
      <c r="L91" s="6" t="s">
        <v>2846</v>
      </c>
      <c r="M91" s="6" t="s">
        <v>1062</v>
      </c>
    </row>
    <row r="92" spans="1:13" ht="118.5" customHeight="1" x14ac:dyDescent="0.3">
      <c r="A92" s="1">
        <v>330</v>
      </c>
      <c r="B92" s="5" t="s">
        <v>331</v>
      </c>
      <c r="C92" s="6">
        <v>3</v>
      </c>
      <c r="D92" s="6" t="s">
        <v>766</v>
      </c>
      <c r="E92" s="6" t="s">
        <v>392</v>
      </c>
      <c r="F92" s="6" t="str">
        <f>VLOOKUP($D92,Languages!B:C,2,FALSE)</f>
        <v>Personnel performing activities in the ARCHITECTURE domain have the skills and knowledge needed to perform their assigned responsibilities</v>
      </c>
      <c r="G92" s="6" t="str">
        <f>VLOOKUP($K92,Languages!B:C,2,FALSE)</f>
        <v>Responsibility, accountability, and authority for the performance of activities in the ARCHITECTURE domain are assigned to personnel</v>
      </c>
      <c r="H92" s="6" t="str">
        <f>VLOOKUP($K92,Languages!B:F,4,FALSE)</f>
        <v>ARCHITECTURE-osion toiminnan suorittamiseen tarvittavat vastuut, tilivelvollisuudet ja valtuutukset on jalkautettu soveltuville työntekijöille.</v>
      </c>
      <c r="I92" s="6">
        <f t="shared" si="3"/>
        <v>0</v>
      </c>
      <c r="J92" s="6">
        <f t="shared" si="4"/>
        <v>1</v>
      </c>
      <c r="K92" s="61" t="s">
        <v>767</v>
      </c>
      <c r="L92" s="6" t="s">
        <v>2846</v>
      </c>
      <c r="M92" s="6" t="s">
        <v>393</v>
      </c>
    </row>
    <row r="93" spans="1:13" ht="107.25" customHeight="1" x14ac:dyDescent="0.3">
      <c r="A93" s="1">
        <v>331</v>
      </c>
      <c r="B93" s="5" t="s">
        <v>331</v>
      </c>
      <c r="C93" s="6">
        <v>3</v>
      </c>
      <c r="D93" s="6" t="s">
        <v>767</v>
      </c>
      <c r="E93" s="6" t="s">
        <v>394</v>
      </c>
      <c r="F93" s="6" t="str">
        <f>VLOOKUP($D93,Languages!B:C,2,FALSE)</f>
        <v>Responsibility, accountability, and authority for the performance of activities in the ARCHITECTURE domain are assigned to personnel</v>
      </c>
      <c r="G93" s="6" t="str">
        <f>VLOOKUP($K93,Languages!B:C,2,FALSE)</f>
        <v>Personnel performing activities in the ARCHITECTURE domain have the skills and knowledge needed to perform their assigned responsibilities</v>
      </c>
      <c r="H93" s="6" t="str">
        <f>VLOOKUP($K93,Languages!B:F,4,FALSE)</f>
        <v>ARCHITECTURE-osion toimintaa suorittavilla työntekijöillä on riittävät tiedot ja taidot tehtäviensä suorittamiseen.</v>
      </c>
      <c r="I93" s="6">
        <f t="shared" si="3"/>
        <v>0</v>
      </c>
      <c r="J93" s="6">
        <f t="shared" si="4"/>
        <v>1</v>
      </c>
      <c r="K93" s="61" t="s">
        <v>766</v>
      </c>
      <c r="L93" s="6" t="s">
        <v>2846</v>
      </c>
      <c r="M93" s="6" t="s">
        <v>395</v>
      </c>
    </row>
    <row r="94" spans="1:13" ht="151.80000000000001" x14ac:dyDescent="0.3">
      <c r="A94" s="1">
        <v>332</v>
      </c>
      <c r="B94" s="5" t="s">
        <v>331</v>
      </c>
      <c r="C94" s="6">
        <v>3</v>
      </c>
      <c r="D94" s="6" t="s">
        <v>768</v>
      </c>
      <c r="E94" s="6" t="s">
        <v>396</v>
      </c>
      <c r="F94" s="6" t="str">
        <f>VLOOKUP($D94,Languages!B:C,2,FALSE)</f>
        <v>The effectiveness of activities in the ARCHITECTURE domain is evaluated and tracked</v>
      </c>
      <c r="G94" s="6" t="str">
        <f>VLOOKUP($K94,Languages!B:C,2,FALSE)</f>
        <v>The effectiveness of activities in the ARCHITECTURE domain is evaluated and tracked</v>
      </c>
      <c r="H94" s="6" t="str">
        <f>VLOOKUP($K94,Languages!B:F,4,FALSE)</f>
        <v>ARCHITECTURE-osion toiminnan vaikuttavuutta arvioidaan ja seurataan.</v>
      </c>
      <c r="I94" s="6">
        <f t="shared" si="3"/>
        <v>0</v>
      </c>
      <c r="J94" s="6">
        <f t="shared" si="4"/>
        <v>1</v>
      </c>
      <c r="K94" s="61" t="s">
        <v>768</v>
      </c>
      <c r="L94" s="6" t="s">
        <v>2846</v>
      </c>
      <c r="M94" s="6" t="s">
        <v>397</v>
      </c>
    </row>
    <row r="95" spans="1:13" ht="317.39999999999998" x14ac:dyDescent="0.3">
      <c r="A95" s="1">
        <v>1</v>
      </c>
      <c r="B95" s="5" t="s">
        <v>2</v>
      </c>
      <c r="C95" s="6">
        <v>1</v>
      </c>
      <c r="D95" s="6" t="s">
        <v>437</v>
      </c>
      <c r="E95" s="6" t="s">
        <v>3</v>
      </c>
      <c r="F95" s="6" t="str">
        <f>VLOOKUP($D95,Languages!B:C,2,FALSE)</f>
        <v>There is an inventory of IT and OT assets that are important to the delivery of the function; management of the inventory may be ad hoc</v>
      </c>
      <c r="G95" s="6" t="str">
        <f>VLOOKUP($K95,Languages!B:C,2,FALSE)</f>
        <v>There is an inventory of IT and OT assets that are important to the delivery of the function; management of the inventory may be ad hoc</v>
      </c>
      <c r="H95" s="6" t="str">
        <f>VLOOKUP($K95,Languages!B:F,4,FALSE)</f>
        <v>Toiminnon kannalta tärkeistä laitteista ja ohjelmistoista on olemassa rekisteri. (Huomioi myös mahdollisten OT-ympäristöjen laitteet ja ohjelmistot). Tasolla 1 rekisterin ylläpidon ei tarvitse olla systemaattista ja säännöllistä.</v>
      </c>
      <c r="I95" s="6">
        <f t="shared" ref="I95:I130" si="5">IF(D95=K95,1,0)</f>
        <v>1</v>
      </c>
      <c r="J95" s="6">
        <f t="shared" si="4"/>
        <v>0</v>
      </c>
      <c r="K95" s="6" t="s">
        <v>437</v>
      </c>
      <c r="L95" s="6" t="s">
        <v>2844</v>
      </c>
      <c r="M95" s="6" t="s">
        <v>793</v>
      </c>
    </row>
    <row r="96" spans="1:13" ht="183" customHeight="1" x14ac:dyDescent="0.3">
      <c r="A96" s="1">
        <v>2</v>
      </c>
      <c r="B96" s="5" t="s">
        <v>2</v>
      </c>
      <c r="C96" s="6">
        <v>2</v>
      </c>
      <c r="D96" s="6" t="s">
        <v>438</v>
      </c>
      <c r="E96" s="6" t="s">
        <v>4</v>
      </c>
      <c r="F96" s="6" t="str">
        <f>VLOOKUP($D96,Languages!B:C,2,FALSE)</f>
        <v>The IT and OT asset inventory includes assets within the function that may be leveraged to achieve a threat objective</v>
      </c>
      <c r="G96" s="6" t="str">
        <f>VLOOKUP($K96,Languages!B:C,2,FALSE)</f>
        <v>The IT and OT asset inventory includes assets within the function that may be leveraged to achieve a threat objective</v>
      </c>
      <c r="H96" s="6" t="str">
        <f>VLOOKUP($K96,Languages!B:F,4,FALSE)</f>
        <v>Rekisteriin on kirjattu sellaiset toimintoon kuuluvat laitteet ja ohjelmistot, joita voitaisiin käyttää hyökkääjän tavoitteen saavuttamiseen.</v>
      </c>
      <c r="I96" s="6">
        <f t="shared" si="5"/>
        <v>1</v>
      </c>
      <c r="J96" s="6">
        <f t="shared" si="4"/>
        <v>1</v>
      </c>
      <c r="K96" s="6" t="s">
        <v>438</v>
      </c>
      <c r="L96" s="6" t="s">
        <v>2846</v>
      </c>
      <c r="M96" s="7" t="s">
        <v>794</v>
      </c>
    </row>
    <row r="97" spans="1:13" ht="79.5" customHeight="1" x14ac:dyDescent="0.3">
      <c r="A97" s="1">
        <v>3</v>
      </c>
      <c r="B97" s="5" t="s">
        <v>2</v>
      </c>
      <c r="C97" s="6">
        <v>2</v>
      </c>
      <c r="D97" s="6" t="s">
        <v>439</v>
      </c>
      <c r="E97" s="6" t="s">
        <v>5</v>
      </c>
      <c r="F97" s="6" t="str">
        <f>VLOOKUP($D97,Languages!B:C,2,FALSE)</f>
        <v>The IT and OT inventory includes attributes that support cybersecurity activities (for example, location, asset priority, operating system and firmware versions)</v>
      </c>
      <c r="G97" s="6" t="str">
        <f>VLOOKUP($K97,Languages!B:C,2,FALSE)</f>
        <v>Inventoried IT and OT assets are prioritized based on defined criteria that include importance to the delivery of the function</v>
      </c>
      <c r="H97" s="6" t="str">
        <f>VLOOKUP($K97,Languages!B:F,4,FALSE)</f>
        <v>Rekisteriin kirjatut laitteet ja ohjelmistot on priorisoitu noudattaen määriteltyjä priorisointikriteerejä, joihin kuuluu arviointi laitteen tai ohjelmiston tärkeydestä toiminnolle.</v>
      </c>
      <c r="I97" s="6">
        <f t="shared" si="5"/>
        <v>0</v>
      </c>
      <c r="J97" s="6">
        <f t="shared" si="4"/>
        <v>1</v>
      </c>
      <c r="K97" s="6" t="s">
        <v>440</v>
      </c>
      <c r="L97" s="6" t="s">
        <v>2846</v>
      </c>
      <c r="M97" s="6" t="s">
        <v>795</v>
      </c>
    </row>
    <row r="98" spans="1:13" ht="105" customHeight="1" x14ac:dyDescent="0.3">
      <c r="A98" s="1">
        <v>4</v>
      </c>
      <c r="B98" s="5" t="s">
        <v>2</v>
      </c>
      <c r="C98" s="6">
        <v>2</v>
      </c>
      <c r="D98" s="6" t="s">
        <v>440</v>
      </c>
      <c r="E98" s="6" t="s">
        <v>6</v>
      </c>
      <c r="F98" s="6" t="str">
        <f>VLOOKUP($D98,Languages!B:C,2,FALSE)</f>
        <v>Inventoried IT and OT assets are prioritized based on defined criteria that include importance to the delivery of the function</v>
      </c>
      <c r="G98" s="6" t="str">
        <f>VLOOKUP($K98,Languages!B:C,2,FALSE)</f>
        <v>Prioritization criteria include consideration of assets within the function that may be leveraged to achieve a threat objective</v>
      </c>
      <c r="H98" s="6" t="str">
        <f>VLOOKUP($K98,Languages!B:F,4,FALSE)</f>
        <v>Priorisointikriteereissä huomioidaan lisäksi se voidaanko laitetta tai ohjelmistoa käyttää hyökkääjän tavoitteen saavuttamiseen.</v>
      </c>
      <c r="I98" s="6">
        <f t="shared" si="5"/>
        <v>0</v>
      </c>
      <c r="J98" s="6">
        <f t="shared" si="4"/>
        <v>0</v>
      </c>
      <c r="K98" s="6" t="s">
        <v>441</v>
      </c>
      <c r="L98" s="6" t="s">
        <v>2844</v>
      </c>
      <c r="M98" s="6" t="s">
        <v>796</v>
      </c>
    </row>
    <row r="99" spans="1:13" ht="130.5" customHeight="1" x14ac:dyDescent="0.3">
      <c r="A99" s="1">
        <v>5</v>
      </c>
      <c r="B99" s="5" t="s">
        <v>2</v>
      </c>
      <c r="C99" s="6">
        <v>2</v>
      </c>
      <c r="D99" s="6" t="s">
        <v>441</v>
      </c>
      <c r="E99" s="6" t="s">
        <v>436</v>
      </c>
      <c r="F99" s="6" t="str">
        <f>VLOOKUP($D99,Languages!B:C,2,FALSE)</f>
        <v>Prioritization criteria include consideration of assets within the function that may be leveraged to achieve a threat objective</v>
      </c>
      <c r="G99" s="6" t="str">
        <f>VLOOKUP($K99,Languages!B:C,2,FALSE)</f>
        <v>The IT and OT inventory includes attributes that support cybersecurity activities (for example, location, asset priority, operating system and firmware versions)</v>
      </c>
      <c r="H99" s="6" t="str">
        <f>VLOOKUP($K99,Languages!B:F,4,FALSE)</f>
        <v>Rekisteriin on kirjattu laitteista ja ohjelmistoista sellaisia ominaisuuksia, jotka tukevat organisaation kybertoimintaa (esimerkiksi laitteen tai ohjelmiston sijainti, prioriteetti, käyttöjärjestelmä tai firmware-versio).</v>
      </c>
      <c r="I99" s="6">
        <f t="shared" si="5"/>
        <v>0</v>
      </c>
      <c r="J99" s="6">
        <f t="shared" si="4"/>
        <v>0</v>
      </c>
      <c r="K99" s="6" t="s">
        <v>439</v>
      </c>
      <c r="L99" s="6" t="s">
        <v>2846</v>
      </c>
      <c r="M99" s="6" t="s">
        <v>797</v>
      </c>
    </row>
    <row r="100" spans="1:13" ht="81" customHeight="1" x14ac:dyDescent="0.3">
      <c r="A100" s="1">
        <v>6</v>
      </c>
      <c r="B100" s="5" t="s">
        <v>2</v>
      </c>
      <c r="C100" s="6">
        <v>3</v>
      </c>
      <c r="D100" s="6" t="s">
        <v>442</v>
      </c>
      <c r="E100" s="6" t="s">
        <v>7</v>
      </c>
      <c r="F100" s="6" t="str">
        <f>VLOOKUP($D100,Languages!B:C,2,FALSE)</f>
        <v>The IT and OT asset inventory is complete (the inventory includes all assets used for the delivery of the function)</v>
      </c>
      <c r="G100" s="6" t="str">
        <f>VLOOKUP($K100,Languages!B:C,2,FALSE)</f>
        <v>The IT and OT asset inventory is complete (the inventory includes all assets used for the delivery of the function)</v>
      </c>
      <c r="H100" s="6" t="str">
        <f>VLOOKUP($K100,Languages!B:F,4,FALSE)</f>
        <v>Rekisteri on täydellinen (eli rekisteri kattaa kaikki toiminnon pyörittämiseen tarvittavat laitteet ja ohjelmistot).</v>
      </c>
      <c r="I100" s="6">
        <f t="shared" si="5"/>
        <v>1</v>
      </c>
      <c r="J100" s="6">
        <f t="shared" si="4"/>
        <v>0</v>
      </c>
      <c r="K100" s="6" t="s">
        <v>442</v>
      </c>
      <c r="L100" s="6" t="s">
        <v>2844</v>
      </c>
      <c r="M100" s="6" t="s">
        <v>798</v>
      </c>
    </row>
    <row r="101" spans="1:13" ht="69" customHeight="1" x14ac:dyDescent="0.3">
      <c r="A101" s="1">
        <v>7</v>
      </c>
      <c r="B101" s="5" t="s">
        <v>2</v>
      </c>
      <c r="C101" s="6">
        <v>3</v>
      </c>
      <c r="D101" s="6" t="s">
        <v>443</v>
      </c>
      <c r="E101" s="6" t="s">
        <v>8</v>
      </c>
      <c r="F101" s="6" t="str">
        <f>VLOOKUP($D101,Languages!B:C,2,FALSE)</f>
        <v>The IT and OT asset inventory is current, that is, it is updated periodically and according to defined triggers, such as system changes</v>
      </c>
      <c r="G101" s="6" t="str">
        <f>VLOOKUP($K101,Languages!B:C,2,FALSE)</f>
        <v>The IT and OT asset inventory is current, that is, it is updated periodically and according to defined triggers, such as system changes</v>
      </c>
      <c r="H101" s="6" t="str">
        <f>VLOOKUP($K101,Languages!B:F,4,FALSE)</f>
        <v>Rekisteri on ajan tasalla (eli rekisteriä päivitetään aika ajoin ja määriteltyjen tilanteiden kuten järjestelmämuutosten yhteydessä).</v>
      </c>
      <c r="I101" s="6">
        <f t="shared" si="5"/>
        <v>1</v>
      </c>
      <c r="J101" s="6">
        <f t="shared" si="4"/>
        <v>1</v>
      </c>
      <c r="K101" s="6" t="s">
        <v>443</v>
      </c>
      <c r="L101" s="6" t="s">
        <v>2846</v>
      </c>
      <c r="M101" s="6" t="s">
        <v>799</v>
      </c>
    </row>
    <row r="102" spans="1:13" ht="208.5" customHeight="1" x14ac:dyDescent="0.3">
      <c r="A102" s="1">
        <v>8</v>
      </c>
      <c r="B102" s="5" t="s">
        <v>2</v>
      </c>
      <c r="C102" s="6">
        <v>3</v>
      </c>
      <c r="D102" s="6" t="s">
        <v>444</v>
      </c>
      <c r="E102" s="6" t="s">
        <v>9</v>
      </c>
      <c r="F102" s="6" t="str">
        <f>VLOOKUP($D102,Languages!B:C,2,FALSE)</f>
        <v>The IT and OT asset inventory is used to identify cyber risks, such as asset end of life or end of support and single points of failure</v>
      </c>
      <c r="G102" s="6" t="str">
        <f>VLOOKUP($K102,Languages!B:C,2,FALSE)</f>
        <v>The IT and OT asset inventory is used to identify cyber risks, such as asset end of life or end of support and single points of failure</v>
      </c>
      <c r="H102" s="6" t="str">
        <f>VLOOKUP($K102,Languages!B:F,4,FALSE)</f>
        <v>Rekisteriä käytetään kyberriskien tunnistamiseen (esimerkiksi tunnistamaan sellaisia riskejä, jotka liittyvät omaisuuden käyttöiän tai käyttötuen päättymiseen tai yksittäisiin laitteisiin tai ohjelmistoihin, joiden toimintahäiriö voisi keskeyttää koko toiminnon).</v>
      </c>
      <c r="I102" s="6">
        <f t="shared" si="5"/>
        <v>1</v>
      </c>
      <c r="J102" s="6">
        <f t="shared" si="4"/>
        <v>0</v>
      </c>
      <c r="K102" s="6" t="s">
        <v>444</v>
      </c>
      <c r="L102" s="6" t="s">
        <v>2847</v>
      </c>
      <c r="M102" s="6" t="s">
        <v>10</v>
      </c>
    </row>
    <row r="103" spans="1:13" ht="158.25" customHeight="1" x14ac:dyDescent="0.3">
      <c r="A103" s="1">
        <v>9</v>
      </c>
      <c r="B103" s="5" t="s">
        <v>2</v>
      </c>
      <c r="C103" s="6">
        <v>1</v>
      </c>
      <c r="D103" s="6" t="s">
        <v>445</v>
      </c>
      <c r="E103" s="6" t="s">
        <v>11</v>
      </c>
      <c r="F103" s="6" t="str">
        <f>VLOOKUP($D103,Languages!B:C,2,FALSE)</f>
        <v>There is an inventory of information assets that are important to the delivery of the function (for example, SCADA set points and customer information); management of the inventory may be ad hoc</v>
      </c>
      <c r="G103" s="6" t="str">
        <f>VLOOKUP($K103,Languages!B:C,2,FALSE)</f>
        <v>There is an inventory of information assets that are important to the delivery of the function (for example, SCADA set points and customer information); management of the inventory may be ad hoc</v>
      </c>
      <c r="H103" s="6" t="str">
        <f>VLOOKUP($K103,Languages!B:F,4,FALSE)</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I103" s="6">
        <f t="shared" si="5"/>
        <v>1</v>
      </c>
      <c r="J103" s="6">
        <f t="shared" si="4"/>
        <v>0</v>
      </c>
      <c r="K103" s="6" t="s">
        <v>445</v>
      </c>
      <c r="L103" s="6" t="s">
        <v>2844</v>
      </c>
      <c r="M103" s="6" t="s">
        <v>800</v>
      </c>
    </row>
    <row r="104" spans="1:13" ht="132" customHeight="1" x14ac:dyDescent="0.3">
      <c r="A104" s="1">
        <v>10</v>
      </c>
      <c r="B104" s="5" t="s">
        <v>2</v>
      </c>
      <c r="C104" s="6">
        <v>2</v>
      </c>
      <c r="D104" s="6" t="s">
        <v>446</v>
      </c>
      <c r="E104" s="6" t="s">
        <v>12</v>
      </c>
      <c r="F104" s="6" t="str">
        <f>VLOOKUP($D104,Languages!B:C,2,FALSE)</f>
        <v>The information asset inventory includes information assets within the function that may be leveraged to achieve a threat objective</v>
      </c>
      <c r="G104" s="6" t="str">
        <f>VLOOKUP($K104,Languages!B:C,2,FALSE)</f>
        <v>The information asset inventory includes information assets within the function that may be leveraged to achieve a threat objective</v>
      </c>
      <c r="H104" s="6" t="str">
        <f>VLOOKUP($K104,Languages!B:F,4,FALSE)</f>
        <v>Rekisteriin on kirjattu sellaiset toimintoon kuuluvat tietovarannot, joita voitaisiin käyttää hyökkääjän tavoitteen saavuttamiseen.</v>
      </c>
      <c r="I104" s="6">
        <f t="shared" si="5"/>
        <v>1</v>
      </c>
      <c r="J104" s="6">
        <f t="shared" si="4"/>
        <v>1</v>
      </c>
      <c r="K104" s="6" t="s">
        <v>446</v>
      </c>
      <c r="L104" s="6" t="s">
        <v>2846</v>
      </c>
      <c r="M104" s="6" t="s">
        <v>801</v>
      </c>
    </row>
    <row r="105" spans="1:13" ht="145.5" customHeight="1" x14ac:dyDescent="0.3">
      <c r="A105" s="1">
        <v>11</v>
      </c>
      <c r="B105" s="5" t="s">
        <v>2</v>
      </c>
      <c r="C105" s="6">
        <v>2</v>
      </c>
      <c r="D105" s="6" t="s">
        <v>447</v>
      </c>
      <c r="E105" s="6" t="s">
        <v>13</v>
      </c>
      <c r="F105" s="6" t="str">
        <f>VLOOKUP($D105,Languages!B:C,2,FALSE)</f>
        <v>The information asset inventory includes attributes that support cybersecurity activities (for example, backup locations and frequencies, storage locations, cybersecurity requirements)</v>
      </c>
      <c r="G105" s="6" t="str">
        <f>VLOOKUP($K105,Languages!B:C,2,FALSE)</f>
        <v>Inventoried information assets are categorized based on a defined scheme that includes importance to the delivery of the function</v>
      </c>
      <c r="H105" s="6" t="str">
        <f>VLOOKUP($K105,Languages!B:F,4,FALSE)</f>
        <v>Rekisteriin kirjatut tietovarannot on priorisoitu noudattaen määriteltyjä priorisointikriteerejä, joihin kuuluu arviointi tietovarannon tärkeydestä toiminnolle.</v>
      </c>
      <c r="I105" s="6">
        <f t="shared" si="5"/>
        <v>0</v>
      </c>
      <c r="J105" s="6">
        <f t="shared" si="4"/>
        <v>0</v>
      </c>
      <c r="K105" s="6" t="s">
        <v>448</v>
      </c>
      <c r="L105" s="6" t="s">
        <v>2846</v>
      </c>
      <c r="M105" s="6" t="s">
        <v>802</v>
      </c>
    </row>
    <row r="106" spans="1:13" ht="57.75" customHeight="1" x14ac:dyDescent="0.3">
      <c r="A106" s="1">
        <v>12</v>
      </c>
      <c r="B106" s="5" t="s">
        <v>2</v>
      </c>
      <c r="C106" s="6">
        <v>2</v>
      </c>
      <c r="D106" s="6" t="s">
        <v>448</v>
      </c>
      <c r="E106" s="6" t="s">
        <v>14</v>
      </c>
      <c r="F106" s="6" t="str">
        <f>VLOOKUP($D106,Languages!B:C,2,FALSE)</f>
        <v>Inventoried information assets are categorized based on a defined scheme that includes importance to the delivery of the function</v>
      </c>
      <c r="G106" s="6" t="str">
        <f>VLOOKUP($K106,Languages!B:C,2,FALSE)</f>
        <v>Categorization criteria include consideration of assets within the function that may be leveraged to achieve a threat objective</v>
      </c>
      <c r="H106" s="6" t="str">
        <f>VLOOKUP($K106,Languages!B:F,4,FALSE)</f>
        <v>Priorisointikriteereissä huomioidaan lisäksi se voidaanko tietovarantoa käyttää hyökkääjän tavoitteen saavuttamiseen.</v>
      </c>
      <c r="I106" s="6">
        <f t="shared" si="5"/>
        <v>0</v>
      </c>
      <c r="J106" s="6">
        <f t="shared" si="4"/>
        <v>0</v>
      </c>
      <c r="K106" s="6" t="s">
        <v>449</v>
      </c>
      <c r="L106" s="6" t="s">
        <v>2844</v>
      </c>
      <c r="M106" s="6" t="s">
        <v>803</v>
      </c>
    </row>
    <row r="107" spans="1:13" ht="117.75" customHeight="1" x14ac:dyDescent="0.3">
      <c r="A107" s="1">
        <v>13</v>
      </c>
      <c r="B107" s="5" t="s">
        <v>2</v>
      </c>
      <c r="C107" s="6">
        <v>2</v>
      </c>
      <c r="D107" s="6" t="s">
        <v>449</v>
      </c>
      <c r="E107" s="6" t="s">
        <v>15</v>
      </c>
      <c r="F107" s="6" t="str">
        <f>VLOOKUP($D107,Languages!B:C,2,FALSE)</f>
        <v>Categorization criteria include consideration of assets within the function that may be leveraged to achieve a threat objective</v>
      </c>
      <c r="G107" s="6" t="str">
        <f>VLOOKUP($K107,Languages!B:C,2,FALSE)</f>
        <v>The information asset inventory includes attributes that support cybersecurity activities (for example, backup locations and frequencies, storage locations, cybersecurity requirements)</v>
      </c>
      <c r="H107" s="6" t="str">
        <f>VLOOKUP($K107,Languages!B:F,4,FALSE)</f>
        <v>Rekisteriin on kirjattu tietovarannoista sellaisia ominaisuuksia, jotka tukevat organisaation kybertoimintaa (esimerkiksi varmuuskopioiden sijainti ja päivitysväli, tiedon tallennussijainti tai tiedon kyberturvallisuusvaatimukset).</v>
      </c>
      <c r="I107" s="6">
        <f t="shared" si="5"/>
        <v>0</v>
      </c>
      <c r="J107" s="6">
        <f t="shared" si="4"/>
        <v>0</v>
      </c>
      <c r="K107" s="6" t="s">
        <v>447</v>
      </c>
      <c r="L107" s="6" t="s">
        <v>2844</v>
      </c>
      <c r="M107" s="6" t="s">
        <v>804</v>
      </c>
    </row>
    <row r="108" spans="1:13" ht="93.75" customHeight="1" x14ac:dyDescent="0.3">
      <c r="A108" s="1">
        <v>14</v>
      </c>
      <c r="B108" s="5" t="s">
        <v>2</v>
      </c>
      <c r="C108" s="6">
        <v>3</v>
      </c>
      <c r="D108" s="6" t="s">
        <v>450</v>
      </c>
      <c r="E108" s="6" t="s">
        <v>16</v>
      </c>
      <c r="F108" s="6" t="str">
        <f>VLOOKUP($D108,Languages!B:C,2,FALSE)</f>
        <v>The information asset inventory is complete (the inventory includes all assets used for the delivery of the function)</v>
      </c>
      <c r="G108" s="6" t="str">
        <f>VLOOKUP($K108,Languages!B:C,2,FALSE)</f>
        <v>The information asset inventory is complete (the inventory includes all assets used for the delivery of the function)</v>
      </c>
      <c r="H108" s="6" t="str">
        <f>VLOOKUP($K108,Languages!B:F,4,FALSE)</f>
        <v>Rekisteri on täydellinen (eli rekisteri kattaa kaikki toiminnon pyörittämiseen tarvittavat tietovarannot).</v>
      </c>
      <c r="I108" s="6">
        <f t="shared" si="5"/>
        <v>1</v>
      </c>
      <c r="J108" s="6">
        <f t="shared" si="4"/>
        <v>0</v>
      </c>
      <c r="K108" s="6" t="s">
        <v>450</v>
      </c>
      <c r="L108" s="6" t="s">
        <v>2844</v>
      </c>
      <c r="M108" s="6" t="s">
        <v>805</v>
      </c>
    </row>
    <row r="109" spans="1:13" ht="94.5" customHeight="1" x14ac:dyDescent="0.3">
      <c r="A109" s="1">
        <v>15</v>
      </c>
      <c r="B109" s="5" t="s">
        <v>2</v>
      </c>
      <c r="C109" s="6">
        <v>3</v>
      </c>
      <c r="D109" s="6" t="s">
        <v>451</v>
      </c>
      <c r="E109" s="6" t="s">
        <v>17</v>
      </c>
      <c r="F109" s="6" t="str">
        <f>VLOOKUP($D109,Languages!B:C,2,FALSE)</f>
        <v>The information asset inventory is current, that is, it is updated periodically and according to defined triggers, such as system changes</v>
      </c>
      <c r="G109" s="6" t="str">
        <f>VLOOKUP($K109,Languages!B:C,2,FALSE)</f>
        <v>The information asset inventory is current, that is, it is updated periodically and according to defined triggers, such as system changes</v>
      </c>
      <c r="H109" s="6" t="str">
        <f>VLOOKUP($K109,Languages!B:F,4,FALSE)</f>
        <v>Rekisteri on ajan tasalla (eli rekisteriä päivitetään aika ajoin ja määriteltyjen tilanteiden kuten järjestelmämuutosten yhteydessä).</v>
      </c>
      <c r="I109" s="6">
        <f t="shared" si="5"/>
        <v>1</v>
      </c>
      <c r="J109" s="6">
        <f t="shared" si="4"/>
        <v>1</v>
      </c>
      <c r="K109" s="6" t="s">
        <v>451</v>
      </c>
      <c r="L109" s="6" t="s">
        <v>2846</v>
      </c>
      <c r="M109" s="6" t="s">
        <v>806</v>
      </c>
    </row>
    <row r="110" spans="1:13" ht="78.75" customHeight="1" x14ac:dyDescent="0.3">
      <c r="A110" s="1">
        <v>16</v>
      </c>
      <c r="B110" s="5" t="s">
        <v>2</v>
      </c>
      <c r="C110" s="6">
        <v>3</v>
      </c>
      <c r="D110" s="6" t="s">
        <v>452</v>
      </c>
      <c r="E110" s="6" t="s">
        <v>18</v>
      </c>
      <c r="F110" s="6" t="str">
        <f>VLOOKUP($D110,Languages!B:C,2,FALSE)</f>
        <v>The information asset inventory is used to identify cyber risks, such as risk of disclosure, risk of destruction, and risk of tampering</v>
      </c>
      <c r="G110" s="6" t="str">
        <f>VLOOKUP($K110,Languages!B:C,2,FALSE)</f>
        <v>The information asset inventory is used to identify cyber risks, such as risk of disclosure, risk of destruction, and risk of tampering</v>
      </c>
      <c r="H110" s="6" t="str">
        <f>VLOOKUP($K110,Languages!B:F,4,FALSE)</f>
        <v>Rekisteriä käytetään kyberriskien tunnistamiseen (esimerkiksi tunnistamaan sellaisia riskejä, jotka liittyvät tiedon luvattomaan julkistamiseen, tuhoamiseen tai peukalointiin).</v>
      </c>
      <c r="I110" s="6">
        <f t="shared" si="5"/>
        <v>1</v>
      </c>
      <c r="J110" s="6">
        <f t="shared" si="4"/>
        <v>0</v>
      </c>
      <c r="K110" s="6" t="s">
        <v>452</v>
      </c>
      <c r="L110" s="6" t="s">
        <v>2847</v>
      </c>
      <c r="M110" s="6" t="s">
        <v>19</v>
      </c>
    </row>
    <row r="111" spans="1:13" ht="92.25" customHeight="1" x14ac:dyDescent="0.3">
      <c r="A111" s="1">
        <v>17</v>
      </c>
      <c r="B111" s="5" t="s">
        <v>2</v>
      </c>
      <c r="C111" s="6">
        <v>1</v>
      </c>
      <c r="D111" s="6" t="s">
        <v>453</v>
      </c>
      <c r="E111" s="6" t="s">
        <v>20</v>
      </c>
      <c r="F111" s="6" t="str">
        <f>VLOOKUP($D111,Languages!B:C,2,FALSE)</f>
        <v>Configuration baselines are established, at least in an ad hoc manner</v>
      </c>
      <c r="G111" s="6" t="str">
        <f>VLOOKUP($K111,Languages!B:C,2,FALSE)</f>
        <v>Configuration baselines are established, at least in an ad hoc manner</v>
      </c>
      <c r="H111" s="6" t="str">
        <f>VLOOKUP($K111,Languages!B:F,4,FALSE)</f>
        <v>Laitteiden, ohjelmistojen ja tietovarantojen konfiguraatioista on luotu vakioidut perusasetukset. Tasolla 1 tämän ei tarvitse olla systemaattista ja säännöllistä.</v>
      </c>
      <c r="I111" s="6">
        <f t="shared" si="5"/>
        <v>1</v>
      </c>
      <c r="J111" s="6">
        <f t="shared" si="4"/>
        <v>1</v>
      </c>
      <c r="K111" s="6" t="s">
        <v>453</v>
      </c>
      <c r="L111" s="6" t="s">
        <v>2846</v>
      </c>
      <c r="M111" s="6" t="s">
        <v>807</v>
      </c>
    </row>
    <row r="112" spans="1:13" ht="151.80000000000001" x14ac:dyDescent="0.3">
      <c r="A112" s="1">
        <v>18</v>
      </c>
      <c r="B112" s="5" t="s">
        <v>2</v>
      </c>
      <c r="C112" s="6">
        <v>2</v>
      </c>
      <c r="D112" s="6" t="s">
        <v>454</v>
      </c>
      <c r="E112" s="6" t="s">
        <v>21</v>
      </c>
      <c r="F112" s="6" t="str">
        <f>VLOOKUP($D112,Languages!B:C,2,FALSE)</f>
        <v>Configuration baselines are used to configure assets at deployment and restoration</v>
      </c>
      <c r="G112" s="6" t="str">
        <f>VLOOKUP($K112,Languages!B:C,2,FALSE)</f>
        <v>Configuration baselines are used to configure assets at deployment and restoration</v>
      </c>
      <c r="H112" s="6" t="str">
        <f>VLOOKUP($K112,Languages!B:F,4,FALSE)</f>
        <v>Vakioituja perusasetuksia käytetään, kun laitteille, ohjelmistoille tai tietovarannoille luodaan uusi konfiguraatio tai palautetaan vanha konfiguraatio.</v>
      </c>
      <c r="I112" s="6">
        <f t="shared" si="5"/>
        <v>1</v>
      </c>
      <c r="J112" s="6">
        <f t="shared" si="4"/>
        <v>1</v>
      </c>
      <c r="K112" s="6" t="s">
        <v>454</v>
      </c>
      <c r="L112" s="6" t="s">
        <v>2846</v>
      </c>
      <c r="M112" s="6" t="s">
        <v>808</v>
      </c>
    </row>
    <row r="113" spans="1:13" ht="84.75" customHeight="1" x14ac:dyDescent="0.3">
      <c r="A113" s="1">
        <v>19</v>
      </c>
      <c r="B113" s="5" t="s">
        <v>2</v>
      </c>
      <c r="C113" s="6">
        <v>2</v>
      </c>
      <c r="D113" s="6" t="s">
        <v>455</v>
      </c>
      <c r="E113" s="6" t="s">
        <v>22</v>
      </c>
      <c r="F113" s="6" t="str">
        <f>VLOOKUP($D113,Languages!B:C,2,FALSE)</f>
        <v>The design of configuration baselines includes cybersecurity objectives</v>
      </c>
      <c r="G113" s="6" t="str">
        <f>VLOOKUP($K113,Languages!B:C,2,FALSE)</f>
        <v>Configuration baselines incorporate applicable requirements from the cybersecurity architecture (ARCHITECTURE-1e)</v>
      </c>
      <c r="H113" s="6" t="str">
        <f>VLOOKUP($K113,Languages!B:F,4,FALSE)</f>
        <v>Vakioitujen perusasetusten määrittelyyn kuuluu soveltuvia vaatimuksia organisaation kyberarkkitehtuurista [kts. ARCHITECTURE-1e].</v>
      </c>
      <c r="I113" s="6">
        <f t="shared" si="5"/>
        <v>0</v>
      </c>
      <c r="J113" s="6">
        <f t="shared" si="4"/>
        <v>0</v>
      </c>
      <c r="K113" s="6" t="s">
        <v>456</v>
      </c>
      <c r="L113" s="6" t="s">
        <v>2848</v>
      </c>
      <c r="M113" s="6" t="s">
        <v>809</v>
      </c>
    </row>
    <row r="114" spans="1:13" ht="207" x14ac:dyDescent="0.3">
      <c r="A114" s="1">
        <v>20</v>
      </c>
      <c r="B114" s="5" t="s">
        <v>2</v>
      </c>
      <c r="C114" s="6">
        <v>2</v>
      </c>
      <c r="D114" s="6" t="s">
        <v>456</v>
      </c>
      <c r="E114" s="6" t="s">
        <v>23</v>
      </c>
      <c r="F114" s="6" t="str">
        <f>VLOOKUP($D114,Languages!B:C,2,FALSE)</f>
        <v>Configuration baselines incorporate applicable requirements from the cybersecurity architecture (ARCHITECTURE-1e)</v>
      </c>
      <c r="G114" s="6" t="e">
        <f>VLOOKUP($K114,Languages!B:C,2,FALSE)</f>
        <v>#N/A</v>
      </c>
      <c r="H114" s="6" t="e">
        <f>VLOOKUP($K114,Languages!B:F,4,FALSE)</f>
        <v>#N/A</v>
      </c>
      <c r="I114" s="6">
        <f t="shared" si="5"/>
        <v>0</v>
      </c>
      <c r="J114" s="6" t="e">
        <f t="shared" si="4"/>
        <v>#N/A</v>
      </c>
      <c r="K114" s="6"/>
      <c r="L114" s="6" t="s">
        <v>2850</v>
      </c>
      <c r="M114" s="6" t="s">
        <v>810</v>
      </c>
    </row>
    <row r="115" spans="1:13" ht="82.5" customHeight="1" x14ac:dyDescent="0.3">
      <c r="A115" s="1">
        <v>21</v>
      </c>
      <c r="B115" s="5" t="s">
        <v>2</v>
      </c>
      <c r="C115" s="6">
        <v>3</v>
      </c>
      <c r="D115" s="6" t="s">
        <v>457</v>
      </c>
      <c r="E115" s="6" t="s">
        <v>24</v>
      </c>
      <c r="F115" s="6" t="str">
        <f>VLOOKUP($D115,Languages!B:C,2,FALSE)</f>
        <v>Asset configurations are monitored for consistency with baselines throughout the assets’ lifecycles</v>
      </c>
      <c r="G115" s="6" t="str">
        <f>VLOOKUP($K115,Languages!B:C,2,FALSE)</f>
        <v>Asset configurations are monitored for consistency with baselines throughout the assets’ lifecycles</v>
      </c>
      <c r="H115" s="6" t="str">
        <f>VLOOKUP($K115,Languages!B:F,4,FALSE)</f>
        <v>Konfiguraatioiden yhdenmukaisuutta vakioituihin perusasetuksiin seurataan säännöllisesti koko laitteen, ohjelmiston tai tietovarannon elinkaaren ajan.</v>
      </c>
      <c r="I115" s="6">
        <f t="shared" si="5"/>
        <v>1</v>
      </c>
      <c r="J115" s="6">
        <f t="shared" si="4"/>
        <v>1</v>
      </c>
      <c r="K115" s="6" t="s">
        <v>457</v>
      </c>
      <c r="L115" s="6" t="s">
        <v>2846</v>
      </c>
      <c r="M115" s="6" t="s">
        <v>811</v>
      </c>
    </row>
    <row r="116" spans="1:13" ht="123" customHeight="1" x14ac:dyDescent="0.3">
      <c r="A116" s="1">
        <v>22</v>
      </c>
      <c r="B116" s="5" t="s">
        <v>2</v>
      </c>
      <c r="C116" s="6">
        <v>1</v>
      </c>
      <c r="D116" s="6" t="s">
        <v>458</v>
      </c>
      <c r="E116" s="6" t="s">
        <v>25</v>
      </c>
      <c r="F116" s="6" t="str">
        <f>VLOOKUP($D116,Languages!B:C,2,FALSE)</f>
        <v>Changes to inventoried assets are evaluated and approved before being implemented, at least in an ad hoc manner</v>
      </c>
      <c r="G116" s="6" t="str">
        <f>VLOOKUP($K116,Languages!B:C,2,FALSE)</f>
        <v>Changes to inventoried assets are evaluated and approved before being implemented, at least in an ad hoc manner</v>
      </c>
      <c r="H116" s="6" t="str">
        <f>VLOOKUP($K116,Languages!B:F,4,FALSE)</f>
        <v>Rekistereihin kirjattuihin laitteisiin, ohjelmistoihin ja tietovarantoihin tehtävät muutokset arvioidaan ja hyväksytetään ennen niiden toteuttamista. Tasolla 1 tämän ei tarvitse olla systemaattista ja säännöllistä.</v>
      </c>
      <c r="I116" s="6">
        <f t="shared" si="5"/>
        <v>1</v>
      </c>
      <c r="J116" s="6">
        <f t="shared" si="4"/>
        <v>0</v>
      </c>
      <c r="K116" s="6" t="s">
        <v>458</v>
      </c>
      <c r="L116" s="6" t="s">
        <v>2844</v>
      </c>
      <c r="M116" s="6" t="s">
        <v>812</v>
      </c>
    </row>
    <row r="117" spans="1:13" ht="92.25" customHeight="1" x14ac:dyDescent="0.3">
      <c r="A117" s="1">
        <v>23</v>
      </c>
      <c r="B117" s="5" t="s">
        <v>2</v>
      </c>
      <c r="C117" s="6">
        <v>1</v>
      </c>
      <c r="D117" s="6" t="s">
        <v>459</v>
      </c>
      <c r="E117" s="6" t="s">
        <v>26</v>
      </c>
      <c r="F117" s="6" t="str">
        <f>VLOOKUP($D117,Languages!B:C,2,FALSE)</f>
        <v>Changes to inventoried assets are logged, at least in an ad hoc manner</v>
      </c>
      <c r="G117" s="6" t="str">
        <f>VLOOKUP($K117,Languages!B:C,2,FALSE)</f>
        <v>Changes to inventoried assets are logged, at least in an ad hoc manner</v>
      </c>
      <c r="H117" s="6" t="str">
        <f>VLOOKUP($K117,Languages!B:F,4,FALSE)</f>
        <v>Rekistereihin kirjattuihin laitteisiin, ohjelmistoihin ja tietovarantoihin tehtävistä muutoksista pidetään lokia. Tasolla 1 tämän ei tarvitse olla systemaattista ja säännöllistä.</v>
      </c>
      <c r="I117" s="6">
        <f t="shared" si="5"/>
        <v>1</v>
      </c>
      <c r="J117" s="6">
        <f t="shared" si="4"/>
        <v>0</v>
      </c>
      <c r="K117" s="6" t="s">
        <v>459</v>
      </c>
      <c r="L117" s="6" t="s">
        <v>2844</v>
      </c>
      <c r="M117" s="6" t="s">
        <v>813</v>
      </c>
    </row>
    <row r="118" spans="1:13" ht="96" customHeight="1" x14ac:dyDescent="0.3">
      <c r="A118" s="1">
        <v>24</v>
      </c>
      <c r="B118" s="5" t="s">
        <v>2</v>
      </c>
      <c r="C118" s="6">
        <v>2</v>
      </c>
      <c r="D118" s="6" t="s">
        <v>460</v>
      </c>
      <c r="E118" s="6" t="s">
        <v>27</v>
      </c>
      <c r="F118" s="6" t="str">
        <f>VLOOKUP($D118,Languages!B:C,2,FALSE)</f>
        <v>Changes to assets are tested prior to being deployed</v>
      </c>
      <c r="G118" s="6" t="e">
        <f>VLOOKUP($K118,Languages!B:C,2,FALSE)</f>
        <v>#N/A</v>
      </c>
      <c r="H118" s="6" t="e">
        <f>VLOOKUP($K118,Languages!B:F,4,FALSE)</f>
        <v>#N/A</v>
      </c>
      <c r="I118" s="6">
        <f t="shared" si="5"/>
        <v>0</v>
      </c>
      <c r="J118" s="6" t="e">
        <f t="shared" si="4"/>
        <v>#N/A</v>
      </c>
      <c r="K118" s="6"/>
      <c r="L118" s="6" t="s">
        <v>2850</v>
      </c>
      <c r="M118" s="6" t="s">
        <v>814</v>
      </c>
    </row>
    <row r="119" spans="1:13" ht="183.75" customHeight="1" x14ac:dyDescent="0.3">
      <c r="A119" s="1">
        <v>25</v>
      </c>
      <c r="B119" s="5" t="s">
        <v>2</v>
      </c>
      <c r="C119" s="6">
        <v>2</v>
      </c>
      <c r="D119" s="6" t="s">
        <v>461</v>
      </c>
      <c r="E119" s="6" t="s">
        <v>28</v>
      </c>
      <c r="F119" s="6" t="str">
        <f>VLOOKUP($D119,Languages!B:C,2,FALSE)</f>
        <v>Change management practices address the full lifecycle of assets (for example, acquisition, deployment, operation, retirement)</v>
      </c>
      <c r="G119" s="6" t="str">
        <f>VLOOKUP($K119,Languages!B:C,2,FALSE)</f>
        <v>Changes to assets are tested prior to being deployed</v>
      </c>
      <c r="H119" s="6" t="str">
        <f>VLOOKUP($K119,Languages!B:F,4,FALSE)</f>
        <v>Laitteisiin, ohjelmistoihin ja tietovarantoihin tehtävät muutokset testataan ennen niiden toteuttamista.</v>
      </c>
      <c r="I119" s="6">
        <f t="shared" si="5"/>
        <v>0</v>
      </c>
      <c r="J119" s="6">
        <f t="shared" si="4"/>
        <v>0</v>
      </c>
      <c r="K119" s="6" t="s">
        <v>460</v>
      </c>
      <c r="L119" s="6" t="s">
        <v>2844</v>
      </c>
      <c r="M119" s="6" t="s">
        <v>815</v>
      </c>
    </row>
    <row r="120" spans="1:13" ht="130.5" customHeight="1" x14ac:dyDescent="0.3">
      <c r="A120" s="1">
        <v>26</v>
      </c>
      <c r="B120" s="5" t="s">
        <v>2</v>
      </c>
      <c r="C120" s="6">
        <v>2</v>
      </c>
      <c r="D120" s="6" t="s">
        <v>462</v>
      </c>
      <c r="E120" s="6" t="s">
        <v>29</v>
      </c>
      <c r="F120" s="6" t="str">
        <f>VLOOKUP($D120,Languages!B:C,2,FALSE)</f>
        <v>Changes to assets are tested for cybersecurity impact prior to being deployed</v>
      </c>
      <c r="G120" s="6" t="e">
        <f>VLOOKUP($K120,Languages!B:C,2,FALSE)</f>
        <v>#N/A</v>
      </c>
      <c r="H120" s="6" t="e">
        <f>VLOOKUP($K120,Languages!B:F,4,FALSE)</f>
        <v>#N/A</v>
      </c>
      <c r="I120" s="6">
        <f t="shared" si="5"/>
        <v>0</v>
      </c>
      <c r="J120" s="6" t="e">
        <f t="shared" si="4"/>
        <v>#N/A</v>
      </c>
      <c r="K120" s="6"/>
      <c r="L120" s="6" t="s">
        <v>2850</v>
      </c>
      <c r="M120" s="6" t="s">
        <v>816</v>
      </c>
    </row>
    <row r="121" spans="1:13" ht="117" customHeight="1" x14ac:dyDescent="0.3">
      <c r="A121" s="1">
        <v>27</v>
      </c>
      <c r="B121" s="5" t="s">
        <v>2</v>
      </c>
      <c r="C121" s="6">
        <v>2</v>
      </c>
      <c r="D121" s="6" t="s">
        <v>463</v>
      </c>
      <c r="E121" s="6" t="s">
        <v>30</v>
      </c>
      <c r="F121" s="6" t="str">
        <f>VLOOKUP($D121,Languages!B:C,2,FALSE)</f>
        <v xml:space="preserve">Change logs include information about modifications that impact the cybersecurity requirements of assets </v>
      </c>
      <c r="G121" s="6" t="e">
        <f>VLOOKUP($K121,Languages!B:C,2,FALSE)</f>
        <v>#N/A</v>
      </c>
      <c r="H121" s="6" t="e">
        <f>VLOOKUP($K121,Languages!B:F,4,FALSE)</f>
        <v>#N/A</v>
      </c>
      <c r="I121" s="6">
        <f t="shared" si="5"/>
        <v>0</v>
      </c>
      <c r="J121" s="6" t="e">
        <f t="shared" si="4"/>
        <v>#N/A</v>
      </c>
      <c r="K121" s="6"/>
      <c r="L121" s="6" t="s">
        <v>2850</v>
      </c>
      <c r="M121" s="6" t="s">
        <v>817</v>
      </c>
    </row>
    <row r="122" spans="1:13" ht="107.25" customHeight="1" x14ac:dyDescent="0.3">
      <c r="A122" s="1">
        <v>28</v>
      </c>
      <c r="B122" s="5" t="s">
        <v>2</v>
      </c>
      <c r="C122" s="6">
        <v>2</v>
      </c>
      <c r="D122" s="6" t="s">
        <v>464</v>
      </c>
      <c r="E122" s="6" t="s">
        <v>31</v>
      </c>
      <c r="F122" s="6" t="e">
        <f>VLOOKUP($D122,Languages!B:C,2,FALSE)</f>
        <v>#N/A</v>
      </c>
      <c r="G122" s="6" t="str">
        <f>VLOOKUP($K122,Languages!B:C,2,FALSE)</f>
        <v>Change management practices address the full lifecycle of assets (for example, acquisition, deployment, operation, retirement)</v>
      </c>
      <c r="H122" s="6" t="str">
        <f>VLOOKUP($K122,Languages!B:F,4,FALSE)</f>
        <v>Muutoksenhallinnan käytännöt kattavat laitteiden, ohjelmistojen ja tiedon koko elinkaaren (esimerkiksi hankinnan, käyttöönoton, käytön ja käytöstä poiston).</v>
      </c>
      <c r="I122" s="6">
        <f t="shared" si="5"/>
        <v>0</v>
      </c>
      <c r="J122" s="6">
        <f t="shared" si="4"/>
        <v>1</v>
      </c>
      <c r="K122" s="6" t="s">
        <v>461</v>
      </c>
      <c r="L122" s="6" t="s">
        <v>2846</v>
      </c>
      <c r="M122" s="6" t="s">
        <v>32</v>
      </c>
    </row>
    <row r="123" spans="1:13" ht="110.4" x14ac:dyDescent="0.3">
      <c r="A123" s="1">
        <v>29</v>
      </c>
      <c r="B123" s="5" t="s">
        <v>2</v>
      </c>
      <c r="C123" s="6">
        <v>3</v>
      </c>
      <c r="D123" s="6" t="s">
        <v>465</v>
      </c>
      <c r="E123" s="6" t="s">
        <v>33</v>
      </c>
      <c r="F123" s="6" t="e">
        <f>VLOOKUP($D123,Languages!B:C,2,FALSE)</f>
        <v>#N/A</v>
      </c>
      <c r="G123" s="6" t="str">
        <f>VLOOKUP($K123,Languages!B:C,2,FALSE)</f>
        <v>Changes to assets are tested for cybersecurity impact prior to being deployed</v>
      </c>
      <c r="H123" s="6" t="str">
        <f>VLOOKUP($K123,Languages!B:F,4,FALSE)</f>
        <v>Laitteisiin, ohjelmistoihin ja tietovarantoihin tehtävien muutosten kyberturvallisuusvaikutus testataan ennen niiden toteuttamista.</v>
      </c>
      <c r="I123" s="6">
        <f t="shared" si="5"/>
        <v>0</v>
      </c>
      <c r="J123" s="6">
        <f t="shared" si="4"/>
        <v>0</v>
      </c>
      <c r="K123" s="6" t="s">
        <v>462</v>
      </c>
      <c r="L123" s="6" t="s">
        <v>2844</v>
      </c>
      <c r="M123" s="6" t="s">
        <v>818</v>
      </c>
    </row>
    <row r="124" spans="1:13" ht="96.6" x14ac:dyDescent="0.3">
      <c r="A124" s="1">
        <v>30</v>
      </c>
      <c r="B124" s="5" t="s">
        <v>2</v>
      </c>
      <c r="C124" s="6">
        <v>3</v>
      </c>
      <c r="D124" s="6" t="s">
        <v>466</v>
      </c>
      <c r="E124" s="6" t="s">
        <v>34</v>
      </c>
      <c r="F124" s="6" t="e">
        <f>VLOOKUP($D124,Languages!B:C,2,FALSE)</f>
        <v>#N/A</v>
      </c>
      <c r="G124" s="6" t="str">
        <f>VLOOKUP($K124,Languages!B:C,2,FALSE)</f>
        <v xml:space="preserve">Change logs include information about modifications that impact the cybersecurity requirements of assets </v>
      </c>
      <c r="H124" s="6" t="str">
        <f>VLOOKUP($K124,Languages!B:F,4,FALSE)</f>
        <v>Muutoksenhallinnan lokit sisältävät tietoa sellaisista tehdyistä muutoksista, jotka vaikuttavat kyseisen laitteen, ohjelmiston tai tietovarannon kyberturvallisuusvaatimuksiin.</v>
      </c>
      <c r="I124" s="6">
        <f t="shared" si="5"/>
        <v>0</v>
      </c>
      <c r="J124" s="6">
        <f t="shared" si="4"/>
        <v>0</v>
      </c>
      <c r="K124" s="6" t="s">
        <v>463</v>
      </c>
      <c r="L124" s="6" t="s">
        <v>2846</v>
      </c>
      <c r="M124" s="6" t="s">
        <v>819</v>
      </c>
    </row>
    <row r="125" spans="1:13" ht="69.75" customHeight="1" x14ac:dyDescent="0.3">
      <c r="A125" s="1">
        <v>31</v>
      </c>
      <c r="B125" s="5" t="s">
        <v>2</v>
      </c>
      <c r="C125" s="6">
        <v>2</v>
      </c>
      <c r="D125" s="6" t="s">
        <v>467</v>
      </c>
      <c r="E125" s="6" t="s">
        <v>35</v>
      </c>
      <c r="F125" s="6" t="str">
        <f>VLOOKUP($D125,Languages!B:C,2,FALSE)</f>
        <v>Documented procedures are established, followed, and maintained for activities in the ASSET domain</v>
      </c>
      <c r="G125" s="6" t="str">
        <f>VLOOKUP($K125,Languages!B:C,2,FALSE)</f>
        <v>Documented procedures are established, followed, and maintained for activities in the ASSET domain</v>
      </c>
      <c r="H125" s="6" t="str">
        <f>VLOOKUP($K125,Languages!B:F,4,FALSE)</f>
        <v>ASSET-osion toimintaa varten on määritetty dokumentoidut toimintatavat, joita noudatetaan ja päivitetään säännöllisesti.</v>
      </c>
      <c r="I125" s="6">
        <f t="shared" si="5"/>
        <v>1</v>
      </c>
      <c r="J125" s="6">
        <f t="shared" si="4"/>
        <v>1</v>
      </c>
      <c r="K125" s="6" t="s">
        <v>467</v>
      </c>
      <c r="L125" s="6" t="s">
        <v>2846</v>
      </c>
      <c r="M125" s="6" t="s">
        <v>36</v>
      </c>
    </row>
    <row r="126" spans="1:13" ht="95.25" customHeight="1" x14ac:dyDescent="0.3">
      <c r="A126" s="1">
        <v>32</v>
      </c>
      <c r="B126" s="5" t="s">
        <v>2</v>
      </c>
      <c r="C126" s="6">
        <v>2</v>
      </c>
      <c r="D126" s="6" t="s">
        <v>468</v>
      </c>
      <c r="E126" s="6" t="s">
        <v>37</v>
      </c>
      <c r="F126" s="6" t="str">
        <f>VLOOKUP($D126,Languages!B:C,2,FALSE)</f>
        <v>Adequate resources (people, funding, and tools) are provided to support activities in the ASSET domain</v>
      </c>
      <c r="G126" s="6" t="str">
        <f>VLOOKUP($K126,Languages!B:C,2,FALSE)</f>
        <v>Adequate resources (people, funding, and tools) are provided to support activities in the ASSET domain</v>
      </c>
      <c r="H126" s="6" t="str">
        <f>VLOOKUP($K126,Languages!B:F,4,FALSE)</f>
        <v>ASSET-osion toimintaa varten on tarjolla riittävät resurssit (henkilöstö, rahoitus ja työkalut).</v>
      </c>
      <c r="I126" s="6">
        <f t="shared" si="5"/>
        <v>1</v>
      </c>
      <c r="J126" s="6">
        <f t="shared" si="4"/>
        <v>1</v>
      </c>
      <c r="K126" s="6" t="s">
        <v>468</v>
      </c>
      <c r="L126" s="6" t="s">
        <v>2846</v>
      </c>
      <c r="M126" s="6" t="s">
        <v>38</v>
      </c>
    </row>
    <row r="127" spans="1:13" ht="94.5" customHeight="1" x14ac:dyDescent="0.3">
      <c r="A127" s="1">
        <v>33</v>
      </c>
      <c r="B127" s="5" t="s">
        <v>2</v>
      </c>
      <c r="C127" s="6">
        <v>3</v>
      </c>
      <c r="D127" s="6" t="s">
        <v>469</v>
      </c>
      <c r="E127" s="6" t="s">
        <v>39</v>
      </c>
      <c r="F127" s="6" t="str">
        <f>VLOOKUP($D127,Languages!B:C,2,FALSE)</f>
        <v>Up-to-date policies or other organizational directives define requirements for activities in the ASSET domain</v>
      </c>
      <c r="G127" s="6" t="str">
        <f>VLOOKUP($K127,Languages!B:C,2,FALSE)</f>
        <v>Up-to-date policies or other organizational directives define requirements for activities in the ASSET domain</v>
      </c>
      <c r="H127" s="6" t="str">
        <f>VLOOKUP($K127,Languages!B:F,4,FALSE)</f>
        <v>ASSET-osion toimintaa ohjataan vaatimuksilla, jotka on asetettu organisaation johtotason politiikassa (tai vastaavassa ohjeistuksessa).</v>
      </c>
      <c r="I127" s="6">
        <f t="shared" si="5"/>
        <v>1</v>
      </c>
      <c r="J127" s="6">
        <f t="shared" si="4"/>
        <v>1</v>
      </c>
      <c r="K127" s="6" t="s">
        <v>469</v>
      </c>
      <c r="L127" s="6" t="s">
        <v>2846</v>
      </c>
      <c r="M127" s="6" t="s">
        <v>820</v>
      </c>
    </row>
    <row r="128" spans="1:13" ht="95.25" customHeight="1" x14ac:dyDescent="0.3">
      <c r="A128" s="1">
        <v>34</v>
      </c>
      <c r="B128" s="5" t="s">
        <v>2</v>
      </c>
      <c r="C128" s="6">
        <v>3</v>
      </c>
      <c r="D128" s="6" t="s">
        <v>470</v>
      </c>
      <c r="E128" s="6" t="s">
        <v>40</v>
      </c>
      <c r="F128" s="6" t="str">
        <f>VLOOKUP($D128,Languages!B:C,2,FALSE)</f>
        <v>Personnel performing activities in the ASSET domain have the skills and knowledge needed to perform their assigned responsibilities</v>
      </c>
      <c r="G128" s="6" t="str">
        <f>VLOOKUP($K128,Languages!B:C,2,FALSE)</f>
        <v>Responsibility, accountability, and authority for the performance of activities in the ASSET domain are assigned to personnel</v>
      </c>
      <c r="H128" s="6" t="str">
        <f>VLOOKUP($K128,Languages!B:F,4,FALSE)</f>
        <v>ASSET-osion toiminnan suorittamiseen tarvittavat vastuut, tilivelvollisuudet ja valtuutukset on jalkautettu soveltuville työntekijöille.</v>
      </c>
      <c r="I128" s="6">
        <f t="shared" si="5"/>
        <v>0</v>
      </c>
      <c r="J128" s="6">
        <f t="shared" si="4"/>
        <v>1</v>
      </c>
      <c r="K128" s="6" t="s">
        <v>471</v>
      </c>
      <c r="L128" s="6" t="s">
        <v>2846</v>
      </c>
      <c r="M128" s="6" t="s">
        <v>41</v>
      </c>
    </row>
    <row r="129" spans="1:13" ht="220.8" x14ac:dyDescent="0.3">
      <c r="A129" s="1">
        <v>35</v>
      </c>
      <c r="B129" s="5" t="s">
        <v>2</v>
      </c>
      <c r="C129" s="6">
        <v>3</v>
      </c>
      <c r="D129" s="6" t="s">
        <v>471</v>
      </c>
      <c r="E129" s="6" t="s">
        <v>42</v>
      </c>
      <c r="F129" s="6" t="str">
        <f>VLOOKUP($D129,Languages!B:C,2,FALSE)</f>
        <v>Responsibility, accountability, and authority for the performance of activities in the ASSET domain are assigned to personnel</v>
      </c>
      <c r="G129" s="6" t="str">
        <f>VLOOKUP($K129,Languages!B:C,2,FALSE)</f>
        <v>Personnel performing activities in the ASSET domain have the skills and knowledge needed to perform their assigned responsibilities</v>
      </c>
      <c r="H129" s="6" t="str">
        <f>VLOOKUP($K129,Languages!B:F,4,FALSE)</f>
        <v>ASSET-osion toimintaa suorittavilla työntekijöillä on riittävät tiedot ja taidot tehtäviensä suorittamiseen.</v>
      </c>
      <c r="I129" s="6">
        <f t="shared" si="5"/>
        <v>0</v>
      </c>
      <c r="J129" s="6">
        <f t="shared" si="4"/>
        <v>1</v>
      </c>
      <c r="K129" s="6" t="s">
        <v>470</v>
      </c>
      <c r="L129" s="6" t="s">
        <v>2846</v>
      </c>
      <c r="M129" s="6" t="s">
        <v>43</v>
      </c>
    </row>
    <row r="130" spans="1:13" ht="96" customHeight="1" x14ac:dyDescent="0.3">
      <c r="A130" s="1">
        <v>36</v>
      </c>
      <c r="B130" s="5" t="s">
        <v>2</v>
      </c>
      <c r="C130" s="6">
        <v>3</v>
      </c>
      <c r="D130" s="6" t="s">
        <v>472</v>
      </c>
      <c r="E130" s="6" t="s">
        <v>44</v>
      </c>
      <c r="F130" s="6" t="str">
        <f>VLOOKUP($D130,Languages!B:C,2,FALSE)</f>
        <v>The effectiveness of activities in the ASSET domain is evaluated and tracked</v>
      </c>
      <c r="G130" s="6" t="str">
        <f>VLOOKUP($K130,Languages!B:C,2,FALSE)</f>
        <v>The effectiveness of activities in the ASSET domain is evaluated and tracked</v>
      </c>
      <c r="H130" s="6" t="str">
        <f>VLOOKUP($K130,Languages!B:F,4,FALSE)</f>
        <v>ASSET-osion toiminnan vaikuttavuutta arvioidaan ja seurataan.</v>
      </c>
      <c r="I130" s="6">
        <f t="shared" si="5"/>
        <v>1</v>
      </c>
      <c r="J130" s="6">
        <f t="shared" ref="J130:J193" si="6">IF(E130=G130,1,0)</f>
        <v>1</v>
      </c>
      <c r="K130" s="6" t="s">
        <v>472</v>
      </c>
      <c r="L130" s="6" t="s">
        <v>2846</v>
      </c>
      <c r="M130" s="6" t="s">
        <v>45</v>
      </c>
    </row>
    <row r="131" spans="1:13" ht="93" customHeight="1" x14ac:dyDescent="0.3">
      <c r="A131" s="1">
        <v>333</v>
      </c>
      <c r="B131" s="5" t="s">
        <v>398</v>
      </c>
      <c r="C131" s="6">
        <v>1</v>
      </c>
      <c r="D131" s="6" t="s">
        <v>769</v>
      </c>
      <c r="E131" s="6" t="s">
        <v>399</v>
      </c>
      <c r="F131" s="6" t="str">
        <f>VLOOKUP($D131,Languages!B:C,2,FALSE)</f>
        <v>The organization has a cybersecurity program strategy, which may be developed and managed in an ad hoc manner</v>
      </c>
      <c r="G131" s="6" t="str">
        <f>VLOOKUP($K131,Languages!B:C,2,FALSE)</f>
        <v>The organization has a cybersecurity program strategy, which may be developed and managed in an ad hoc manner</v>
      </c>
      <c r="H131" s="6" t="str">
        <f>VLOOKUP($K131,Languages!B:F,4,FALSE)</f>
        <v>Organisaatiolla on kyberturvallisuusstrategia. Tasolla 1 sen kehittämisen ja ylläpidon ei tarvitse olla systemaattista ja säännöllistä.</v>
      </c>
      <c r="I131" s="6">
        <f t="shared" ref="I131:I138" si="7">IF(D131=L131,1,0)</f>
        <v>0</v>
      </c>
      <c r="J131" s="6">
        <f t="shared" si="6"/>
        <v>1</v>
      </c>
      <c r="K131" s="61" t="s">
        <v>769</v>
      </c>
      <c r="L131" s="6" t="s">
        <v>2846</v>
      </c>
      <c r="M131" s="6" t="s">
        <v>1063</v>
      </c>
    </row>
    <row r="132" spans="1:13" ht="93" customHeight="1" x14ac:dyDescent="0.3">
      <c r="A132" s="1">
        <v>334</v>
      </c>
      <c r="B132" s="5" t="s">
        <v>398</v>
      </c>
      <c r="C132" s="6">
        <v>2</v>
      </c>
      <c r="D132" s="6" t="s">
        <v>770</v>
      </c>
      <c r="E132" s="6" t="s">
        <v>400</v>
      </c>
      <c r="F132" s="6" t="str">
        <f>VLOOKUP($D132,Languages!B:C,2,FALSE)</f>
        <v>The cybersecurity program strategy defines goals and objectives for the organization’s cybersecurity activities</v>
      </c>
      <c r="G132" s="6" t="str">
        <f>VLOOKUP($K132,Languages!B:C,2,FALSE)</f>
        <v>The cybersecurity program strategy defines goals and objectives for the organization’s cybersecurity activities</v>
      </c>
      <c r="H132" s="6" t="str">
        <f>VLOOKUP($K132,Languages!B:F,4,FALSE)</f>
        <v>Kyberturvallisuusstrategia määrittelee organisaation kyberturvallisuustavoitteet.</v>
      </c>
      <c r="I132" s="6">
        <f t="shared" si="7"/>
        <v>0</v>
      </c>
      <c r="J132" s="6">
        <f t="shared" si="6"/>
        <v>1</v>
      </c>
      <c r="K132" s="61" t="s">
        <v>770</v>
      </c>
      <c r="L132" s="6" t="s">
        <v>2846</v>
      </c>
      <c r="M132" s="6" t="s">
        <v>1064</v>
      </c>
    </row>
    <row r="133" spans="1:13" ht="159" customHeight="1" x14ac:dyDescent="0.3">
      <c r="A133" s="1">
        <v>335</v>
      </c>
      <c r="B133" s="5" t="s">
        <v>398</v>
      </c>
      <c r="C133" s="6">
        <v>2</v>
      </c>
      <c r="D133" s="6" t="s">
        <v>771</v>
      </c>
      <c r="E133" s="6" t="s">
        <v>401</v>
      </c>
      <c r="F133" s="6" t="str">
        <f>VLOOKUP($D133,Languages!B:C,2,FALSE)</f>
        <v>The cybersecurity program strategy and priorities are documented and aligned with the organization’s strategic objectives and risk to critical infrastructure</v>
      </c>
      <c r="G133" s="6" t="str">
        <f>VLOOKUP($K133,Languages!B:C,2,FALSE)</f>
        <v>The cybersecurity program strategy and priorities are documented and aligned with the organization’s strategic objectives and risk to critical infrastructure</v>
      </c>
      <c r="H133" s="6" t="str">
        <f>VLOOKUP($K133,Languages!B:F,4,FALSE)</f>
        <v>Kyberturvallisuusstrategia ja -prioriteetit on dokumentoitu. Strategia ja prioriteetit ovat linjassa organisaation yleisten strategisten tavoitteiden ja kriittiseen infrastruktuuriin kohdistuvien riskien kanssa.</v>
      </c>
      <c r="I133" s="6">
        <f t="shared" si="7"/>
        <v>0</v>
      </c>
      <c r="J133" s="6">
        <f t="shared" si="6"/>
        <v>0</v>
      </c>
      <c r="K133" s="61" t="s">
        <v>771</v>
      </c>
      <c r="L133" s="6" t="s">
        <v>2846</v>
      </c>
      <c r="M133" s="6" t="s">
        <v>1065</v>
      </c>
    </row>
    <row r="134" spans="1:13" ht="119.25" customHeight="1" x14ac:dyDescent="0.3">
      <c r="A134" s="1">
        <v>336</v>
      </c>
      <c r="B134" s="5" t="s">
        <v>398</v>
      </c>
      <c r="C134" s="6">
        <v>2</v>
      </c>
      <c r="D134" s="6" t="s">
        <v>772</v>
      </c>
      <c r="E134" s="6" t="s">
        <v>402</v>
      </c>
      <c r="F134" s="6" t="str">
        <f>VLOOKUP($D134,Languages!B:C,2,FALSE)</f>
        <v>The cybersecurity program strategy defines the organization’s approach to provide program oversight and governance for cybersecurity activities</v>
      </c>
      <c r="G134" s="6" t="str">
        <f>VLOOKUP($K134,Languages!B:C,2,FALSE)</f>
        <v>The cybersecurity program strategy defines the organization’s approach to provide program oversight and governance for cybersecurity activities</v>
      </c>
      <c r="H134" s="6" t="str">
        <f>VLOOKUP($K134,Languages!B:F,4,FALSE)</f>
        <v>Kyberturvallisuusstrategia määrittää organisaation kyberturvallisuuden hallintamallin ("governance") ja valvontatoimet.</v>
      </c>
      <c r="I134" s="6">
        <f t="shared" si="7"/>
        <v>0</v>
      </c>
      <c r="J134" s="6">
        <f t="shared" si="6"/>
        <v>1</v>
      </c>
      <c r="K134" s="61" t="s">
        <v>772</v>
      </c>
      <c r="L134" s="6" t="s">
        <v>2846</v>
      </c>
      <c r="M134" s="6" t="s">
        <v>1066</v>
      </c>
    </row>
    <row r="135" spans="1:13" ht="93" customHeight="1" x14ac:dyDescent="0.3">
      <c r="A135" s="1">
        <v>337</v>
      </c>
      <c r="B135" s="5" t="s">
        <v>398</v>
      </c>
      <c r="C135" s="6">
        <v>2</v>
      </c>
      <c r="D135" s="6" t="s">
        <v>773</v>
      </c>
      <c r="E135" s="6" t="s">
        <v>403</v>
      </c>
      <c r="F135" s="6" t="str">
        <f>VLOOKUP($D135,Languages!B:C,2,FALSE)</f>
        <v>The cybersecurity program strategy defines the structure and organization of the cybersecurity program</v>
      </c>
      <c r="G135" s="6" t="str">
        <f>VLOOKUP($K135,Languages!B:C,2,FALSE)</f>
        <v>The cybersecurity program strategy defines the structure and organization of the cybersecurity program</v>
      </c>
      <c r="H135" s="6" t="str">
        <f>VLOOKUP($K135,Languages!B:F,4,FALSE)</f>
        <v>Kyberturvallisuusstrategia määrittelee kyberturvallisuuden hallinta- ja organisaatiorakenteen.</v>
      </c>
      <c r="I135" s="6">
        <f t="shared" si="7"/>
        <v>0</v>
      </c>
      <c r="J135" s="6">
        <f t="shared" si="6"/>
        <v>1</v>
      </c>
      <c r="K135" s="61" t="s">
        <v>773</v>
      </c>
      <c r="L135" s="6" t="s">
        <v>2846</v>
      </c>
      <c r="M135" s="6" t="s">
        <v>1067</v>
      </c>
    </row>
    <row r="136" spans="1:13" ht="67.5" customHeight="1" x14ac:dyDescent="0.3">
      <c r="A136" s="1">
        <v>338</v>
      </c>
      <c r="B136" s="5" t="s">
        <v>398</v>
      </c>
      <c r="C136" s="6">
        <v>2</v>
      </c>
      <c r="D136" s="6" t="s">
        <v>774</v>
      </c>
      <c r="E136" s="6" t="s">
        <v>404</v>
      </c>
      <c r="F136" s="6" t="str">
        <f>VLOOKUP($D136,Languages!B:C,2,FALSE)</f>
        <v>The cybersecurity program strategy identifies standards and guidelines intended to be followed by the program</v>
      </c>
      <c r="G136" s="6" t="str">
        <f>VLOOKUP($K136,Languages!B:C,2,FALSE)</f>
        <v>The cybersecurity program strategy identifies standards and guidelines intended to be followed by the program</v>
      </c>
      <c r="H136" s="6" t="str">
        <f>VLOOKUP($K136,Languages!B:F,4,FALSE)</f>
        <v>Kyberturvallisuusstrategia nimeää ne standardit ja ohjeet, joita tulee noudattaa.</v>
      </c>
      <c r="I136" s="6">
        <f t="shared" si="7"/>
        <v>0</v>
      </c>
      <c r="J136" s="6">
        <f t="shared" si="6"/>
        <v>1</v>
      </c>
      <c r="K136" s="61" t="s">
        <v>774</v>
      </c>
      <c r="L136" s="6" t="s">
        <v>2846</v>
      </c>
      <c r="M136" s="6" t="s">
        <v>1068</v>
      </c>
    </row>
    <row r="137" spans="1:13" ht="195.75" customHeight="1" x14ac:dyDescent="0.3">
      <c r="A137" s="1">
        <v>339</v>
      </c>
      <c r="B137" s="5" t="s">
        <v>398</v>
      </c>
      <c r="C137" s="6">
        <v>2</v>
      </c>
      <c r="D137" s="6" t="s">
        <v>775</v>
      </c>
      <c r="E137" s="6" t="s">
        <v>405</v>
      </c>
      <c r="F137" s="6" t="str">
        <f>VLOOKUP($D137,Languages!B:C,2,FALSE)</f>
        <v>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v>
      </c>
      <c r="G137" s="6" t="str">
        <f>VLOOKUP($K137,Languages!B:C,2,FALSE)</f>
        <v>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v>
      </c>
      <c r="H137" s="6" t="str">
        <f>VLOOKUP($K137,Languages!B:F,4,FALSE)</f>
        <v>Kyberturvallisuusstrategia nimeää soveltuvin osin kaikki olennaiset vaatimustenmukaisuusvaatimukset (esimerkiksi NIST, ISO, PCI DSS), joita tulee noudattaa.</v>
      </c>
      <c r="I137" s="6">
        <f t="shared" si="7"/>
        <v>0</v>
      </c>
      <c r="J137" s="6">
        <f t="shared" si="6"/>
        <v>0</v>
      </c>
      <c r="K137" s="6" t="s">
        <v>775</v>
      </c>
      <c r="L137" s="61" t="s">
        <v>2844</v>
      </c>
      <c r="M137" s="6" t="s">
        <v>1069</v>
      </c>
    </row>
    <row r="138" spans="1:13" ht="167.25" customHeight="1" x14ac:dyDescent="0.3">
      <c r="A138" s="1">
        <v>340</v>
      </c>
      <c r="B138" s="5" t="s">
        <v>398</v>
      </c>
      <c r="C138" s="6">
        <v>3</v>
      </c>
      <c r="D138" s="6" t="s">
        <v>776</v>
      </c>
      <c r="E138" s="6" t="s">
        <v>406</v>
      </c>
      <c r="F138" s="6" t="str">
        <f>VLOOKUP($D138,Languages!B:C,2,FALSE)</f>
        <v>The cybersecurity program strategy is updated to reflect business changes, changes in the operating environment, and changes in the threat profile (THREAT-2d)</v>
      </c>
      <c r="G138" s="6" t="str">
        <f>VLOOKUP($K138,Languages!B:C,2,FALSE)</f>
        <v>The cybersecurity program strategy is updated to reflect business changes, changes in the operating environment, and changes in the threat profile (THREAT-2d)</v>
      </c>
      <c r="H138" s="6" t="str">
        <f>VLOOKUP($K138,Languages!B:F,4,FALSE)</f>
        <v>Kyberturvallisuusstrategia päivitetään vastaamaan muutoksia organisaation liiketoiminnassa, toimintaympäristössä tai uhkaprofiilissa [kts. THREAT-2d].</v>
      </c>
      <c r="I138" s="6">
        <f t="shared" si="7"/>
        <v>0</v>
      </c>
      <c r="J138" s="6">
        <f t="shared" si="6"/>
        <v>0</v>
      </c>
      <c r="K138" s="6" t="s">
        <v>776</v>
      </c>
      <c r="L138" s="61" t="s">
        <v>2844</v>
      </c>
      <c r="M138" s="6" t="s">
        <v>1070</v>
      </c>
    </row>
    <row r="139" spans="1:13" ht="129.75" customHeight="1" x14ac:dyDescent="0.3">
      <c r="A139" s="1">
        <v>341</v>
      </c>
      <c r="B139" s="5" t="s">
        <v>398</v>
      </c>
      <c r="C139" s="6">
        <v>1</v>
      </c>
      <c r="D139" s="6" t="s">
        <v>777</v>
      </c>
      <c r="E139" s="6" t="s">
        <v>407</v>
      </c>
      <c r="F139" s="6" t="str">
        <f>VLOOKUP($D139,Languages!B:C,2,FALSE)</f>
        <v>Resources (people, funding, and tools) are provided, at least in an ad hoc manner, to establish the cybersecurity program</v>
      </c>
      <c r="G139" s="6" t="str">
        <f>VLOOKUP($K139,Languages!B:C,2,FALSE)</f>
        <v>Senior management with proper authority provides support for the cybersecurity program, at least in an ad hoc manner</v>
      </c>
      <c r="H139" s="6" t="str">
        <f>VLOOKUP($K139,Languages!B:F,4,FALSE)</f>
        <v>Organisaation ylin johto tukee kyberturvallisuuden hallintaa. Tasolla 1 tämän ei tarvitse olla systemaattista ja säännöllistä.</v>
      </c>
      <c r="I139" s="6">
        <f t="shared" ref="I139:I146" si="8">IF(D139=K139,1,0)</f>
        <v>0</v>
      </c>
      <c r="J139" s="6">
        <f t="shared" si="6"/>
        <v>1</v>
      </c>
      <c r="K139" s="6" t="s">
        <v>778</v>
      </c>
      <c r="L139" s="61" t="s">
        <v>2846</v>
      </c>
      <c r="M139" s="6" t="s">
        <v>1071</v>
      </c>
    </row>
    <row r="140" spans="1:13" ht="143.25" customHeight="1" x14ac:dyDescent="0.3">
      <c r="A140" s="1">
        <v>342</v>
      </c>
      <c r="B140" s="5" t="s">
        <v>398</v>
      </c>
      <c r="C140" s="6">
        <v>2</v>
      </c>
      <c r="D140" s="6" t="s">
        <v>778</v>
      </c>
      <c r="E140" s="6" t="s">
        <v>408</v>
      </c>
      <c r="F140" s="6" t="str">
        <f>VLOOKUP($D140,Languages!B:C,2,FALSE)</f>
        <v>Senior management with proper authority provides support for the cybersecurity program, at least in an ad hoc manner</v>
      </c>
      <c r="G140" s="6" t="str">
        <f>VLOOKUP($K140,Languages!B:C,2,FALSE)</f>
        <v>The cybersecurity program is established according to the cybersecurity program strategy</v>
      </c>
      <c r="H140" s="6" t="str">
        <f>VLOOKUP($K140,Languages!B:F,4,FALSE)</f>
        <v>Kyberturvallisuuden hallinta perustuu kyberturvallisuusstrategiaan.</v>
      </c>
      <c r="I140" s="6">
        <f t="shared" si="8"/>
        <v>0</v>
      </c>
      <c r="J140" s="6">
        <f t="shared" si="6"/>
        <v>1</v>
      </c>
      <c r="K140" s="6" t="s">
        <v>779</v>
      </c>
      <c r="L140" s="7" t="s">
        <v>2846</v>
      </c>
      <c r="M140" s="6" t="s">
        <v>1072</v>
      </c>
    </row>
    <row r="141" spans="1:13" ht="165.6" x14ac:dyDescent="0.3">
      <c r="A141" s="1">
        <v>343</v>
      </c>
      <c r="B141" s="5" t="s">
        <v>398</v>
      </c>
      <c r="C141" s="6">
        <v>2</v>
      </c>
      <c r="D141" s="6" t="s">
        <v>779</v>
      </c>
      <c r="E141" s="6" t="s">
        <v>409</v>
      </c>
      <c r="F141" s="6" t="str">
        <f>VLOOKUP($D141,Languages!B:C,2,FALSE)</f>
        <v>The cybersecurity program is established according to the cybersecurity program strategy</v>
      </c>
      <c r="G141" s="6" t="str">
        <f>VLOOKUP($K141,Languages!B:C,2,FALSE)</f>
        <v>Senior management sponsorship for the cybersecurity program is visible and active</v>
      </c>
      <c r="H141" s="6" t="str">
        <f>VLOOKUP($K141,Languages!B:F,4,FALSE)</f>
        <v>Organisaation ylimmän johdon tuki kyberturvallisuuden hallinnalle  on näkyvää ja aktiivista.</v>
      </c>
      <c r="I141" s="6">
        <f t="shared" si="8"/>
        <v>0</v>
      </c>
      <c r="J141" s="6">
        <f t="shared" si="6"/>
        <v>1</v>
      </c>
      <c r="K141" s="6" t="s">
        <v>781</v>
      </c>
      <c r="L141" s="7" t="s">
        <v>2846</v>
      </c>
      <c r="M141" s="6" t="s">
        <v>1073</v>
      </c>
    </row>
    <row r="142" spans="1:13" ht="95.25" customHeight="1" x14ac:dyDescent="0.3">
      <c r="A142" s="1">
        <v>344</v>
      </c>
      <c r="B142" s="5" t="s">
        <v>398</v>
      </c>
      <c r="C142" s="6">
        <v>2</v>
      </c>
      <c r="D142" s="6" t="s">
        <v>780</v>
      </c>
      <c r="E142" s="6" t="s">
        <v>410</v>
      </c>
      <c r="F142" s="6" t="str">
        <f>VLOOKUP($D142,Languages!B:C,2,FALSE)</f>
        <v>Adequate resources (people, funding, and tools) are provided to operate a cybersecurity program aligned with the program strategy</v>
      </c>
      <c r="G142" s="6" t="str">
        <f>VLOOKUP($K142,Languages!B:C,2,FALSE)</f>
        <v>Senior management sponsorship is provided for the development, maintenance, and enforcement of cybersecurity policies</v>
      </c>
      <c r="H142" s="6" t="str">
        <f>VLOOKUP($K142,Languages!B:F,4,FALSE)</f>
        <v>Organisaation ylin johto tukee kyberturvallisuuspolitiikkojen ja -ohjeiden kehittämistä, ylläpitoa ja täytäntöönpanoa.</v>
      </c>
      <c r="I142" s="6">
        <f t="shared" si="8"/>
        <v>0</v>
      </c>
      <c r="J142" s="6">
        <f t="shared" si="6"/>
        <v>1</v>
      </c>
      <c r="K142" s="6" t="s">
        <v>782</v>
      </c>
      <c r="L142" s="61" t="s">
        <v>2846</v>
      </c>
      <c r="M142" s="6" t="s">
        <v>1074</v>
      </c>
    </row>
    <row r="143" spans="1:13" ht="93" customHeight="1" x14ac:dyDescent="0.3">
      <c r="A143" s="1">
        <v>345</v>
      </c>
      <c r="B143" s="5" t="s">
        <v>398</v>
      </c>
      <c r="C143" s="6">
        <v>2</v>
      </c>
      <c r="D143" s="6" t="s">
        <v>781</v>
      </c>
      <c r="E143" s="6" t="s">
        <v>411</v>
      </c>
      <c r="F143" s="6" t="str">
        <f>VLOOKUP($D143,Languages!B:C,2,FALSE)</f>
        <v>Senior management sponsorship for the cybersecurity program is visible and active</v>
      </c>
      <c r="G143" s="6" t="str">
        <f>VLOOKUP($K143,Languages!B:C,2,FALSE)</f>
        <v>Responsibility for the cybersecurity program is assigned to a role with sufficient authority</v>
      </c>
      <c r="H143" s="6" t="str">
        <f>VLOOKUP($K143,Languages!B:F,4,FALSE)</f>
        <v>Vastuu kyberturvallisuuden hallinnasta on osoitettu organisaatiossa taholle, jolla on riittävät toimivaltuudet.</v>
      </c>
      <c r="I143" s="6">
        <f t="shared" si="8"/>
        <v>0</v>
      </c>
      <c r="J143" s="6">
        <f t="shared" si="6"/>
        <v>1</v>
      </c>
      <c r="K143" s="6" t="s">
        <v>783</v>
      </c>
      <c r="L143" s="61" t="s">
        <v>2846</v>
      </c>
      <c r="M143" s="6" t="s">
        <v>1075</v>
      </c>
    </row>
    <row r="144" spans="1:13" ht="398.25" customHeight="1" x14ac:dyDescent="0.3">
      <c r="A144" s="1">
        <v>346</v>
      </c>
      <c r="B144" s="5" t="s">
        <v>398</v>
      </c>
      <c r="C144" s="6">
        <v>2</v>
      </c>
      <c r="D144" s="6" t="s">
        <v>782</v>
      </c>
      <c r="E144" s="6" t="s">
        <v>412</v>
      </c>
      <c r="F144" s="6" t="str">
        <f>VLOOKUP($D144,Languages!B:C,2,FALSE)</f>
        <v>Senior management sponsorship is provided for the development, maintenance, and enforcement of cybersecurity policies</v>
      </c>
      <c r="G144" s="6" t="str">
        <f>VLOOKUP($K144,Languages!B:C,2,FALSE)</f>
        <v>Stakeholders for cybersecurity program management activities are identified and involved</v>
      </c>
      <c r="H144" s="6" t="str">
        <f>VLOOKUP($K144,Languages!B:F,4,FALSE)</f>
        <v>Kyberturvallisuuden hallinnan sidosryhmät on tunnistettu ja osallistettu.</v>
      </c>
      <c r="I144" s="6">
        <f t="shared" si="8"/>
        <v>0</v>
      </c>
      <c r="J144" s="6">
        <f t="shared" si="6"/>
        <v>1</v>
      </c>
      <c r="K144" s="6" t="s">
        <v>784</v>
      </c>
      <c r="L144" s="61" t="s">
        <v>2846</v>
      </c>
      <c r="M144" s="6" t="s">
        <v>1076</v>
      </c>
    </row>
    <row r="145" spans="1:13" ht="138" x14ac:dyDescent="0.3">
      <c r="A145" s="1">
        <v>347</v>
      </c>
      <c r="B145" s="5" t="s">
        <v>398</v>
      </c>
      <c r="C145" s="6">
        <v>3</v>
      </c>
      <c r="D145" s="6" t="s">
        <v>783</v>
      </c>
      <c r="E145" s="6" t="s">
        <v>413</v>
      </c>
      <c r="F145" s="6" t="str">
        <f>VLOOKUP($D145,Languages!B:C,2,FALSE)</f>
        <v>Responsibility for the cybersecurity program is assigned to a role with sufficient authority</v>
      </c>
      <c r="G145" s="6" t="str">
        <f>VLOOKUP($K145,Languages!B:C,2,FALSE)</f>
        <v>Cybersecurity program activities are periodically reviewed to ensure that they align with the cybersecurity program strategy</v>
      </c>
      <c r="H145" s="6" t="str">
        <f>VLOOKUP($K145,Languages!B:F,4,FALSE)</f>
        <v>Kyberturvallisuuden hallinnan toiminta tarkastetaan aika ajoin, jotta varmistetaan että toimet ovat linjassa kyberturvallisuusstrategian kanssa.</v>
      </c>
      <c r="I145" s="6">
        <f t="shared" si="8"/>
        <v>0</v>
      </c>
      <c r="J145" s="6">
        <f t="shared" si="6"/>
        <v>1</v>
      </c>
      <c r="K145" s="6" t="s">
        <v>785</v>
      </c>
      <c r="L145" s="61" t="s">
        <v>2846</v>
      </c>
      <c r="M145" s="6" t="s">
        <v>1077</v>
      </c>
    </row>
    <row r="146" spans="1:13" ht="54.75" customHeight="1" x14ac:dyDescent="0.3">
      <c r="A146" s="1">
        <v>348</v>
      </c>
      <c r="B146" s="5" t="s">
        <v>398</v>
      </c>
      <c r="C146" s="6">
        <v>3</v>
      </c>
      <c r="D146" s="6" t="s">
        <v>784</v>
      </c>
      <c r="E146" s="6" t="s">
        <v>414</v>
      </c>
      <c r="F146" s="6" t="str">
        <f>VLOOKUP($D146,Languages!B:C,2,FALSE)</f>
        <v>Stakeholders for cybersecurity program management activities are identified and involved</v>
      </c>
      <c r="G146" s="6" t="str">
        <f>VLOOKUP($K146,Languages!B:C,2,FALSE)</f>
        <v>Cybersecurity activities are independently reviewed to ensure conformance with cybersecurity policies and procedures, periodically and according to defined triggers, such as process changes</v>
      </c>
      <c r="H146" s="6" t="str">
        <f>VLOOKUP($K146,Languages!B:F,4,FALSE)</f>
        <v>Riippumaton taho tarkastaa organisaation kyberturvallisuuteen liittyvät toiminnat aika ajoin ja määriteltyjen tilanteiden kuten prosessimuutosten yhteydessä, jotta varmistutaan että toiminta on kyberturvallisuuspolitiikkojen ja -ohjeiden mukaista.</v>
      </c>
      <c r="I146" s="6">
        <f t="shared" si="8"/>
        <v>0</v>
      </c>
      <c r="J146" s="6">
        <f t="shared" si="6"/>
        <v>1</v>
      </c>
      <c r="K146" s="6" t="s">
        <v>786</v>
      </c>
      <c r="L146" s="61" t="s">
        <v>2846</v>
      </c>
      <c r="M146" s="6" t="s">
        <v>1078</v>
      </c>
    </row>
    <row r="147" spans="1:13" ht="144.75" customHeight="1" x14ac:dyDescent="0.3">
      <c r="A147" s="1">
        <v>349</v>
      </c>
      <c r="B147" s="5" t="s">
        <v>398</v>
      </c>
      <c r="C147" s="6">
        <v>3</v>
      </c>
      <c r="D147" s="6" t="s">
        <v>785</v>
      </c>
      <c r="E147" s="6" t="s">
        <v>415</v>
      </c>
      <c r="F147" s="6" t="str">
        <f>VLOOKUP($D147,Languages!B:C,2,FALSE)</f>
        <v>Cybersecurity program activities are periodically reviewed to ensure that they align with the cybersecurity program strategy</v>
      </c>
      <c r="G147" s="6" t="e">
        <f>VLOOKUP($K147,Languages!B:C,2,FALSE)</f>
        <v>#N/A</v>
      </c>
      <c r="H147" s="6" t="e">
        <f>VLOOKUP($K147,Languages!B:F,4,FALSE)</f>
        <v>#N/A</v>
      </c>
      <c r="I147" s="6">
        <f>IF(D147=L147,1,0)</f>
        <v>0</v>
      </c>
      <c r="J147" s="6" t="e">
        <f t="shared" si="6"/>
        <v>#N/A</v>
      </c>
      <c r="K147" s="61"/>
      <c r="L147" s="6" t="s">
        <v>2850</v>
      </c>
      <c r="M147" s="6" t="s">
        <v>1079</v>
      </c>
    </row>
    <row r="148" spans="1:13" ht="105.75" customHeight="1" x14ac:dyDescent="0.3">
      <c r="A148" s="1">
        <v>350</v>
      </c>
      <c r="B148" s="5" t="s">
        <v>398</v>
      </c>
      <c r="C148" s="6">
        <v>3</v>
      </c>
      <c r="D148" s="6" t="s">
        <v>786</v>
      </c>
      <c r="E148" s="6" t="s">
        <v>416</v>
      </c>
      <c r="F148" s="6" t="str">
        <f>VLOOKUP($D148,Languages!B:C,2,FALSE)</f>
        <v>Cybersecurity activities are independently reviewed to ensure conformance with cybersecurity policies and procedures, periodically and according to defined triggers, such as process changes</v>
      </c>
      <c r="G148" s="6" t="e">
        <f>VLOOKUP($K148,Languages!B:C,2,FALSE)</f>
        <v>#N/A</v>
      </c>
      <c r="H148" s="6" t="e">
        <f>VLOOKUP($K148,Languages!B:F,4,FALSE)</f>
        <v>#N/A</v>
      </c>
      <c r="I148" s="6">
        <f>IF(D148=L148,1,0)</f>
        <v>0</v>
      </c>
      <c r="J148" s="6" t="e">
        <f t="shared" si="6"/>
        <v>#N/A</v>
      </c>
      <c r="K148" s="61"/>
      <c r="L148" s="6" t="s">
        <v>2850</v>
      </c>
      <c r="M148" s="6" t="s">
        <v>1080</v>
      </c>
    </row>
    <row r="149" spans="1:13" ht="105.75" customHeight="1" x14ac:dyDescent="0.3">
      <c r="A149" s="1">
        <v>351</v>
      </c>
      <c r="B149" s="5" t="s">
        <v>398</v>
      </c>
      <c r="C149" s="6">
        <v>2</v>
      </c>
      <c r="D149" s="6" t="s">
        <v>787</v>
      </c>
      <c r="E149" s="6" t="s">
        <v>417</v>
      </c>
      <c r="F149" s="6" t="str">
        <f>VLOOKUP($D149,Languages!B:C,2,FALSE)</f>
        <v>Documented procedures are established, followed, and maintained for activities in the PROGRAM domain</v>
      </c>
      <c r="G149" s="6" t="str">
        <f>VLOOKUP($K149,Languages!B:C,2,FALSE)</f>
        <v>Documented procedures are established, followed, and maintained for activities in the PROGRAM domain</v>
      </c>
      <c r="H149" s="6" t="str">
        <f>VLOOKUP($K149,Languages!B:F,4,FALSE)</f>
        <v>PROGRAM-osion toimintaa varten on määritetty dokumentoidut toimintatavat, joita noudatetaan ja päivitetään säännöllisesti.</v>
      </c>
      <c r="I149" s="6">
        <f t="shared" ref="I149:I212" si="9">IF(D149=K149,1,0)</f>
        <v>1</v>
      </c>
      <c r="J149" s="6">
        <f t="shared" si="6"/>
        <v>1</v>
      </c>
      <c r="K149" s="6" t="s">
        <v>787</v>
      </c>
      <c r="L149" s="6" t="s">
        <v>2846</v>
      </c>
      <c r="M149" s="6" t="s">
        <v>418</v>
      </c>
    </row>
    <row r="150" spans="1:13" ht="208.5" customHeight="1" x14ac:dyDescent="0.3">
      <c r="A150" s="1">
        <v>352</v>
      </c>
      <c r="B150" s="5" t="s">
        <v>398</v>
      </c>
      <c r="C150" s="6">
        <v>2</v>
      </c>
      <c r="D150" s="6" t="s">
        <v>788</v>
      </c>
      <c r="E150" s="6" t="s">
        <v>419</v>
      </c>
      <c r="F150" s="6" t="str">
        <f>VLOOKUP($D150,Languages!B:C,2,FALSE)</f>
        <v>Adequate resources (people, funding, and tools) are provided to support activities in the PROGRAM domain</v>
      </c>
      <c r="G150" s="6" t="str">
        <f>VLOOKUP($K150,Languages!B:C,2,FALSE)</f>
        <v>Adequate resources (people, funding, and tools) are provided to support activities in the PROGRAM domain</v>
      </c>
      <c r="H150" s="6" t="str">
        <f>VLOOKUP($K150,Languages!B:F,4,FALSE)</f>
        <v>PROGRAM-osion toimintaa varten on tarjolla riittävät resurssit (henkilöstö, rahoitus ja työkalut).</v>
      </c>
      <c r="I150" s="6">
        <f t="shared" si="9"/>
        <v>1</v>
      </c>
      <c r="J150" s="6">
        <f t="shared" si="6"/>
        <v>1</v>
      </c>
      <c r="K150" s="6" t="s">
        <v>788</v>
      </c>
      <c r="L150" s="6" t="s">
        <v>2846</v>
      </c>
      <c r="M150" s="6" t="s">
        <v>420</v>
      </c>
    </row>
    <row r="151" spans="1:13" ht="119.25" customHeight="1" x14ac:dyDescent="0.3">
      <c r="A151" s="1">
        <v>353</v>
      </c>
      <c r="B151" s="5" t="s">
        <v>398</v>
      </c>
      <c r="C151" s="6">
        <v>3</v>
      </c>
      <c r="D151" s="6" t="s">
        <v>789</v>
      </c>
      <c r="E151" s="6" t="s">
        <v>421</v>
      </c>
      <c r="F151" s="6" t="str">
        <f>VLOOKUP($D151,Languages!B:C,2,FALSE)</f>
        <v>Up-to-date policies or other organizational directives define requirements for activities in the PROGRAM domain</v>
      </c>
      <c r="G151" s="6" t="str">
        <f>VLOOKUP($K151,Languages!B:C,2,FALSE)</f>
        <v>Up-to-date policies or other organizational directives define requirements for activities in the PROGRAM domain</v>
      </c>
      <c r="H151" s="6" t="str">
        <f>VLOOKUP($K151,Languages!B:F,4,FALSE)</f>
        <v>PROGRAM-osion toimintaa ohjataan vaatimuksilla, jotka on asetettu organisaation johtotason politiikassa (tai vastaavassa ohjeistuksessa).</v>
      </c>
      <c r="I151" s="6">
        <f t="shared" si="9"/>
        <v>1</v>
      </c>
      <c r="J151" s="6">
        <f t="shared" si="6"/>
        <v>1</v>
      </c>
      <c r="K151" s="6" t="s">
        <v>789</v>
      </c>
      <c r="L151" s="6" t="s">
        <v>2846</v>
      </c>
      <c r="M151" s="6" t="s">
        <v>422</v>
      </c>
    </row>
    <row r="152" spans="1:13" ht="68.25" customHeight="1" x14ac:dyDescent="0.3">
      <c r="A152" s="1">
        <v>354</v>
      </c>
      <c r="B152" s="5" t="s">
        <v>398</v>
      </c>
      <c r="C152" s="6">
        <v>3</v>
      </c>
      <c r="D152" s="6" t="s">
        <v>790</v>
      </c>
      <c r="E152" s="6" t="s">
        <v>423</v>
      </c>
      <c r="F152" s="6" t="str">
        <f>VLOOKUP($D152,Languages!B:C,2,FALSE)</f>
        <v>Personnel performing activities in the PROGRAM domain have the skills and knowledge needed to perform their assigned responsibilities</v>
      </c>
      <c r="G152" s="6" t="str">
        <f>VLOOKUP($K152,Languages!B:C,2,FALSE)</f>
        <v>Responsibility, accountability, and authority for the performance of activities in the PROGRAM domain are assigned to personnel</v>
      </c>
      <c r="H152" s="6" t="str">
        <f>VLOOKUP($K152,Languages!B:F,4,FALSE)</f>
        <v>PROGRAM-osion toiminnan suorittamiseen tarvittavat vastuut, tilivelvollisuudet ja valtuutukset on jalkautettu soveltuville työntekijöille.</v>
      </c>
      <c r="I152" s="6">
        <f t="shared" si="9"/>
        <v>0</v>
      </c>
      <c r="J152" s="6">
        <f t="shared" si="6"/>
        <v>1</v>
      </c>
      <c r="K152" s="6" t="s">
        <v>791</v>
      </c>
      <c r="L152" s="6" t="s">
        <v>2846</v>
      </c>
      <c r="M152" s="6" t="s">
        <v>424</v>
      </c>
    </row>
    <row r="153" spans="1:13" ht="105" customHeight="1" x14ac:dyDescent="0.3">
      <c r="A153" s="1">
        <v>355</v>
      </c>
      <c r="B153" s="5" t="s">
        <v>398</v>
      </c>
      <c r="C153" s="6">
        <v>3</v>
      </c>
      <c r="D153" s="6" t="s">
        <v>791</v>
      </c>
      <c r="E153" s="6" t="s">
        <v>425</v>
      </c>
      <c r="F153" s="6" t="str">
        <f>VLOOKUP($D153,Languages!B:C,2,FALSE)</f>
        <v>Responsibility, accountability, and authority for the performance of activities in the PROGRAM domain are assigned to personnel</v>
      </c>
      <c r="G153" s="6" t="str">
        <f>VLOOKUP($K153,Languages!B:C,2,FALSE)</f>
        <v>Personnel performing activities in the PROGRAM domain have the skills and knowledge needed to perform their assigned responsibilities</v>
      </c>
      <c r="H153" s="6" t="str">
        <f>VLOOKUP($K153,Languages!B:F,4,FALSE)</f>
        <v>PROGRAM-osion toimintaa suorittavilla työntekijöillä on riittävät tiedot ja taidot tehtäviensä suorittamiseen.</v>
      </c>
      <c r="I153" s="6">
        <f t="shared" si="9"/>
        <v>0</v>
      </c>
      <c r="J153" s="6">
        <f t="shared" si="6"/>
        <v>1</v>
      </c>
      <c r="K153" s="6" t="s">
        <v>790</v>
      </c>
      <c r="L153" s="6" t="s">
        <v>2846</v>
      </c>
      <c r="M153" s="6" t="s">
        <v>426</v>
      </c>
    </row>
    <row r="154" spans="1:13" ht="132.75" customHeight="1" x14ac:dyDescent="0.3">
      <c r="A154" s="1">
        <v>356</v>
      </c>
      <c r="B154" s="5" t="s">
        <v>398</v>
      </c>
      <c r="C154" s="6">
        <v>3</v>
      </c>
      <c r="D154" s="6" t="s">
        <v>792</v>
      </c>
      <c r="E154" s="6" t="s">
        <v>427</v>
      </c>
      <c r="F154" s="6" t="str">
        <f>VLOOKUP($D154,Languages!B:C,2,FALSE)</f>
        <v>The effectiveness of activities in the PROGRAM domain is evaluated and tracked</v>
      </c>
      <c r="G154" s="6" t="str">
        <f>VLOOKUP($K154,Languages!B:C,2,FALSE)</f>
        <v>The effectiveness of activities in the PROGRAM domain is evaluated and tracked</v>
      </c>
      <c r="H154" s="6" t="str">
        <f>VLOOKUP($K154,Languages!B:F,4,FALSE)</f>
        <v>PROGRAM-osion toiminnan vaikuttavuutta arvioidaan ja seurataan.</v>
      </c>
      <c r="I154" s="6">
        <f t="shared" si="9"/>
        <v>1</v>
      </c>
      <c r="J154" s="6">
        <f t="shared" si="6"/>
        <v>1</v>
      </c>
      <c r="K154" s="6" t="s">
        <v>792</v>
      </c>
      <c r="L154" s="6" t="s">
        <v>2846</v>
      </c>
      <c r="M154" s="6" t="s">
        <v>428</v>
      </c>
    </row>
    <row r="155" spans="1:13" ht="81.75" customHeight="1" x14ac:dyDescent="0.3">
      <c r="A155" s="1">
        <v>169</v>
      </c>
      <c r="B155" s="5" t="s">
        <v>204</v>
      </c>
      <c r="C155" s="6">
        <v>1</v>
      </c>
      <c r="D155" s="6" t="s">
        <v>605</v>
      </c>
      <c r="E155" s="6" t="s">
        <v>205</v>
      </c>
      <c r="F155" s="6" t="str">
        <f>VLOOKUP($D155,Languages!B:C,2,FALSE)</f>
        <v>Detected cybersecurity events are reported to a specified person or role and logged, at least in an ad hoc manner</v>
      </c>
      <c r="G155" s="6" t="str">
        <f>VLOOKUP($K155,Languages!B:C,2,FALSE)</f>
        <v>Detected cybersecurity events are reported to a specified person or role and logged, at least in an ad hoc manner</v>
      </c>
      <c r="H155" s="6" t="str">
        <f>VLOOKUP($K155,Languages!B:F,4,FALSE)</f>
        <v>Havaitut kybertapahtumat raportoidaan ennalta määritellyille henkilöille tai roolien haltijoille ja niistä pidetään lokia. Tasolla 1 tämän ei tarvitse olla systemaattista ja säännöllistä.</v>
      </c>
      <c r="I155" s="6">
        <f t="shared" si="9"/>
        <v>1</v>
      </c>
      <c r="J155" s="6">
        <f t="shared" si="6"/>
        <v>0</v>
      </c>
      <c r="K155" s="6" t="s">
        <v>605</v>
      </c>
      <c r="L155" s="6" t="s">
        <v>2844</v>
      </c>
      <c r="M155" s="6" t="s">
        <v>929</v>
      </c>
    </row>
    <row r="156" spans="1:13" ht="105" customHeight="1" x14ac:dyDescent="0.3">
      <c r="A156" s="1">
        <v>170</v>
      </c>
      <c r="B156" s="5" t="s">
        <v>204</v>
      </c>
      <c r="C156" s="6">
        <v>2</v>
      </c>
      <c r="D156" s="6" t="s">
        <v>606</v>
      </c>
      <c r="E156" s="6" t="s">
        <v>206</v>
      </c>
      <c r="F156" s="6" t="str">
        <f>VLOOKUP($D156,Languages!B:C,2,FALSE)</f>
        <v>Criteria are established for cybersecurity event detection (for example, what constitutes a cybersecurity event, where to look for cybersecurity events)</v>
      </c>
      <c r="G156" s="6" t="str">
        <f>VLOOKUP($K156,Languages!B:C,2,FALSE)</f>
        <v>Criteria are established for cybersecurity event detection (for example, what constitutes a cybersecurity event, where to look for cybersecurity events)</v>
      </c>
      <c r="H156" s="6" t="str">
        <f>VLOOKUP($K156,Languages!B:F,4,FALSE)</f>
        <v>Kybertapahtumista ja niiden havaitsemisesta on laadittu kriteeristö (johon kuuluu esimerkiksi määritelmä tilanteista, jotka täyttävät kybertapahtuman määritelmän tai määritelmä siitä, missä kybertapahtumia voidaan havaita).</v>
      </c>
      <c r="I156" s="6">
        <f t="shared" si="9"/>
        <v>1</v>
      </c>
      <c r="J156" s="6">
        <f t="shared" si="6"/>
        <v>1</v>
      </c>
      <c r="K156" s="6" t="s">
        <v>606</v>
      </c>
      <c r="L156" s="6" t="s">
        <v>2846</v>
      </c>
      <c r="M156" s="6" t="s">
        <v>930</v>
      </c>
    </row>
    <row r="157" spans="1:13" ht="80.25" customHeight="1" x14ac:dyDescent="0.3">
      <c r="A157" s="1">
        <v>171</v>
      </c>
      <c r="B157" s="5" t="s">
        <v>204</v>
      </c>
      <c r="C157" s="6">
        <v>2</v>
      </c>
      <c r="D157" s="6" t="s">
        <v>607</v>
      </c>
      <c r="E157" s="6" t="s">
        <v>207</v>
      </c>
      <c r="F157" s="6" t="str">
        <f>VLOOKUP($D157,Languages!B:C,2,FALSE)</f>
        <v>Cybersecurity events are logged based on the established criteria</v>
      </c>
      <c r="G157" s="6" t="str">
        <f>VLOOKUP($K157,Languages!B:C,2,FALSE)</f>
        <v>Cybersecurity events are logged based on the established criteria</v>
      </c>
      <c r="H157" s="6" t="str">
        <f>VLOOKUP($K157,Languages!B:F,4,FALSE)</f>
        <v>Kybertapahtumat kirjataan lokiin laaditun kriteeristön mukaisesti.</v>
      </c>
      <c r="I157" s="6">
        <f t="shared" si="9"/>
        <v>1</v>
      </c>
      <c r="J157" s="6">
        <f t="shared" si="6"/>
        <v>0</v>
      </c>
      <c r="K157" s="6" t="s">
        <v>607</v>
      </c>
      <c r="L157" s="6" t="s">
        <v>2844</v>
      </c>
      <c r="M157" s="6" t="s">
        <v>931</v>
      </c>
    </row>
    <row r="158" spans="1:13" ht="106.5" customHeight="1" x14ac:dyDescent="0.3">
      <c r="A158" s="1">
        <v>172</v>
      </c>
      <c r="B158" s="5" t="s">
        <v>204</v>
      </c>
      <c r="C158" s="6">
        <v>3</v>
      </c>
      <c r="D158" s="6" t="s">
        <v>608</v>
      </c>
      <c r="E158" s="6" t="s">
        <v>208</v>
      </c>
      <c r="F158" s="6" t="str">
        <f>VLOOKUP($D158,Languages!B:C,2,FALSE)</f>
        <v>Event information is correlated to support incident analysis by identifying patterns, trends, and other common features</v>
      </c>
      <c r="G158" s="6" t="str">
        <f>VLOOKUP($K158,Languages!B:C,2,FALSE)</f>
        <v>Event information is correlated to support incident analysis by identifying patterns, trends, and other common features</v>
      </c>
      <c r="H158" s="6" t="str">
        <f>VLOOKUP($K158,Languages!B:F,4,FALSE)</f>
        <v>Tapahtumien tietoja verrataan keskenään, jotta niistä tunnistettaisiin mahdollisia säännönmukaisuuksia, trendejä tai muita yhteisiä piirteitä, joilla voitaisiin tukea kyberhäiriöiden analysointityötä.</v>
      </c>
      <c r="I158" s="6">
        <f t="shared" si="9"/>
        <v>1</v>
      </c>
      <c r="J158" s="6">
        <f t="shared" si="6"/>
        <v>1</v>
      </c>
      <c r="K158" s="6" t="s">
        <v>608</v>
      </c>
      <c r="L158" s="6" t="s">
        <v>2846</v>
      </c>
      <c r="M158" s="6" t="s">
        <v>209</v>
      </c>
    </row>
    <row r="159" spans="1:13" ht="108" customHeight="1" x14ac:dyDescent="0.3">
      <c r="A159" s="1">
        <v>173</v>
      </c>
      <c r="B159" s="5" t="s">
        <v>204</v>
      </c>
      <c r="C159" s="6">
        <v>3</v>
      </c>
      <c r="D159" s="6" t="s">
        <v>609</v>
      </c>
      <c r="E159" s="6" t="s">
        <v>210</v>
      </c>
      <c r="F159" s="6" t="str">
        <f>VLOOKUP($D159,Languages!B:C,2,FALSE)</f>
        <v>Cybersecurity event detection activities are adjusted based on identified risks (RISK-2a) and the organization’s threat profile (THREAT-2d)</v>
      </c>
      <c r="G159" s="6" t="str">
        <f>VLOOKUP($K159,Languages!B:C,2,FALSE)</f>
        <v>Cybersecurity event detection activities are adjusted based on identified risks (RISK-2a) and the organization’s threat profile (THREAT-2d)</v>
      </c>
      <c r="H159" s="6" t="str">
        <f>VLOOKUP($K159,Languages!B:F,4,FALSE)</f>
        <v>Kybertapahtumien havaitsemistoimia ohjataan tunnistettujen riskien [kts. RISK-2a] ja organisaation uhkaprofiilin perusteella [kts. THREAT-2d].</v>
      </c>
      <c r="I159" s="6">
        <f t="shared" si="9"/>
        <v>1</v>
      </c>
      <c r="J159" s="6">
        <f t="shared" si="6"/>
        <v>0</v>
      </c>
      <c r="K159" s="6" t="s">
        <v>609</v>
      </c>
      <c r="L159" s="6" t="s">
        <v>2844</v>
      </c>
      <c r="M159" s="6" t="s">
        <v>932</v>
      </c>
    </row>
    <row r="160" spans="1:13" ht="348" customHeight="1" x14ac:dyDescent="0.3">
      <c r="A160" s="1">
        <v>174</v>
      </c>
      <c r="B160" s="5" t="s">
        <v>204</v>
      </c>
      <c r="C160" s="6">
        <v>3</v>
      </c>
      <c r="D160" s="6" t="s">
        <v>610</v>
      </c>
      <c r="E160" s="6" t="s">
        <v>211</v>
      </c>
      <c r="F160" s="6" t="str">
        <f>VLOOKUP($D160,Languages!B:C,2,FALSE)</f>
        <v>Situational awareness for the function is monitored to support the identification of cybersecurity events</v>
      </c>
      <c r="G160" s="6" t="str">
        <f>VLOOKUP($K160,Languages!B:C,2,FALSE)</f>
        <v>Situational awareness for the function is monitored to support the identification of cybersecurity events</v>
      </c>
      <c r="H160" s="6" t="str">
        <f>VLOOKUP($K160,Languages!B:F,4,FALSE)</f>
        <v>Toiminnon tilannekuvaa seurataan siten, että se tukee mahdollisten kybertapahtumien havaitsemista.</v>
      </c>
      <c r="I160" s="6">
        <f t="shared" si="9"/>
        <v>1</v>
      </c>
      <c r="J160" s="6">
        <f t="shared" si="6"/>
        <v>1</v>
      </c>
      <c r="K160" s="6" t="s">
        <v>610</v>
      </c>
      <c r="L160" s="6" t="s">
        <v>2846</v>
      </c>
      <c r="M160" s="6" t="s">
        <v>933</v>
      </c>
    </row>
    <row r="161" spans="1:13" ht="130.5" customHeight="1" x14ac:dyDescent="0.3">
      <c r="A161" s="1">
        <v>175</v>
      </c>
      <c r="B161" s="5" t="s">
        <v>204</v>
      </c>
      <c r="C161" s="6">
        <v>1</v>
      </c>
      <c r="D161" s="6" t="s">
        <v>611</v>
      </c>
      <c r="E161" s="6" t="s">
        <v>212</v>
      </c>
      <c r="F161" s="6" t="str">
        <f>VLOOKUP($D161,Languages!B:C,2,FALSE)</f>
        <v>Criteria for declaring cybersecurity incidents are established, at least in an ad hoc manner</v>
      </c>
      <c r="G161" s="6" t="str">
        <f>VLOOKUP($K161,Languages!B:C,2,FALSE)</f>
        <v>Criteria for declaring cybersecurity incidents are established, at least in an ad hoc manner</v>
      </c>
      <c r="H161" s="6" t="str">
        <f>VLOOKUP($K161,Languages!B:F,4,FALSE)</f>
        <v>Kyberhäiriöiden määrittämisestä on laadittu kriteeristö. Tasolla 1 tämän ei tarvitse olla systemaattista ja säännöllistä.</v>
      </c>
      <c r="I161" s="6">
        <f t="shared" si="9"/>
        <v>1</v>
      </c>
      <c r="J161" s="6">
        <f t="shared" si="6"/>
        <v>1</v>
      </c>
      <c r="K161" s="6" t="s">
        <v>611</v>
      </c>
      <c r="L161" s="6" t="s">
        <v>2846</v>
      </c>
      <c r="M161" s="6" t="s">
        <v>934</v>
      </c>
    </row>
    <row r="162" spans="1:13" ht="129.75" customHeight="1" x14ac:dyDescent="0.3">
      <c r="A162" s="1">
        <v>176</v>
      </c>
      <c r="B162" s="5" t="s">
        <v>204</v>
      </c>
      <c r="C162" s="6">
        <v>1</v>
      </c>
      <c r="D162" s="6" t="s">
        <v>612</v>
      </c>
      <c r="E162" s="6" t="s">
        <v>213</v>
      </c>
      <c r="F162" s="6" t="str">
        <f>VLOOKUP($D162,Languages!B:C,2,FALSE)</f>
        <v>Cybersecurity events are analyzed to support the declaration of cybersecurity incidents, at least in an ad hoc manner</v>
      </c>
      <c r="G162" s="6" t="str">
        <f>VLOOKUP($K162,Languages!B:C,2,FALSE)</f>
        <v>Cybersecurity events are analyzed to support the declaration of cybersecurity incidents, at least in an ad hoc manner</v>
      </c>
      <c r="H162" s="6" t="str">
        <f>VLOOKUP($K162,Languages!B:F,4,FALSE)</f>
        <v>Kybertapahtumat analysoidaan siten, että se tukee mahdollisten kyberhäiriöiden määrittämistä. Tasolla 1 tämän ei tarvitse olla systemaattista ja säännöllistä.</v>
      </c>
      <c r="I162" s="6">
        <f t="shared" si="9"/>
        <v>1</v>
      </c>
      <c r="J162" s="6">
        <f t="shared" si="6"/>
        <v>1</v>
      </c>
      <c r="K162" s="6" t="s">
        <v>612</v>
      </c>
      <c r="L162" s="6" t="s">
        <v>2846</v>
      </c>
      <c r="M162" s="6" t="s">
        <v>935</v>
      </c>
    </row>
    <row r="163" spans="1:13" ht="207" customHeight="1" x14ac:dyDescent="0.3">
      <c r="A163" s="1">
        <v>177</v>
      </c>
      <c r="B163" s="5" t="s">
        <v>204</v>
      </c>
      <c r="C163" s="6">
        <v>2</v>
      </c>
      <c r="D163" s="6" t="s">
        <v>613</v>
      </c>
      <c r="E163" s="6" t="s">
        <v>214</v>
      </c>
      <c r="F163" s="6" t="str">
        <f>VLOOKUP($D163,Languages!B:C,2,FALSE)</f>
        <v>Cybersecurity incident declaration criteria are formally established based on the potential impact to the function</v>
      </c>
      <c r="G163" s="6" t="str">
        <f>VLOOKUP($K163,Languages!B:C,2,FALSE)</f>
        <v>Cybersecurity incident declaration criteria are formally established based on the potential impact to the function</v>
      </c>
      <c r="H163" s="6" t="str">
        <f>VLOOKUP($K163,Languages!B:F,4,FALSE)</f>
        <v>Kyberhäiriöiden määrittämisestä on laadittu virallinen kriteeristö, joka perustuu siihen, miten häiriöt voivat vaikuttaa toimintoon.</v>
      </c>
      <c r="I163" s="6">
        <f t="shared" si="9"/>
        <v>1</v>
      </c>
      <c r="J163" s="6">
        <f t="shared" si="6"/>
        <v>0</v>
      </c>
      <c r="K163" s="6" t="s">
        <v>613</v>
      </c>
      <c r="L163" s="6" t="s">
        <v>2846</v>
      </c>
      <c r="M163" s="6" t="s">
        <v>936</v>
      </c>
    </row>
    <row r="164" spans="1:13" ht="68.25" customHeight="1" x14ac:dyDescent="0.3">
      <c r="A164" s="1">
        <v>178</v>
      </c>
      <c r="B164" s="5" t="s">
        <v>204</v>
      </c>
      <c r="C164" s="6">
        <v>2</v>
      </c>
      <c r="D164" s="6" t="s">
        <v>614</v>
      </c>
      <c r="E164" s="6" t="s">
        <v>215</v>
      </c>
      <c r="F164" s="6" t="str">
        <f>VLOOKUP($D164,Languages!B:C,2,FALSE)</f>
        <v>Cybersecurity events are declared to be incidents based on established criteria</v>
      </c>
      <c r="G164" s="6" t="str">
        <f>VLOOKUP($K164,Languages!B:C,2,FALSE)</f>
        <v>Cybersecurity events are declared to be incidents based on established criteria</v>
      </c>
      <c r="H164" s="6" t="str">
        <f>VLOOKUP($K164,Languages!B:F,4,FALSE)</f>
        <v>Kybertapahtumat määritetään kyberhäiriöiksi laaditun kriteeristön mukaisesti.</v>
      </c>
      <c r="I164" s="6">
        <f t="shared" si="9"/>
        <v>1</v>
      </c>
      <c r="J164" s="6">
        <f t="shared" si="6"/>
        <v>1</v>
      </c>
      <c r="K164" s="6" t="s">
        <v>614</v>
      </c>
      <c r="L164" s="6" t="s">
        <v>2846</v>
      </c>
      <c r="M164" s="6" t="s">
        <v>937</v>
      </c>
    </row>
    <row r="165" spans="1:13" ht="195" customHeight="1" x14ac:dyDescent="0.3">
      <c r="A165" s="1">
        <v>179</v>
      </c>
      <c r="B165" s="5" t="s">
        <v>204</v>
      </c>
      <c r="C165" s="6">
        <v>2</v>
      </c>
      <c r="D165" s="6" t="s">
        <v>615</v>
      </c>
      <c r="E165" s="6" t="s">
        <v>216</v>
      </c>
      <c r="F165" s="6" t="str">
        <f>VLOOKUP($D165,Languages!B:C,2,FALSE)</f>
        <v>Cybersecurity incident declaration criteria are updated periodically and according to defined triggers, such as organizational changes, lessons learned from plan execution, or newly identified threats</v>
      </c>
      <c r="G165" s="6" t="str">
        <f>VLOOKUP($K165,Languages!B:C,2,FALSE)</f>
        <v>Cybersecurity incident declaration criteria are updated periodically and according to defined triggers, such as organizational changes, lessons learned from plan execution, or newly identified threats</v>
      </c>
      <c r="H165" s="6" t="str">
        <f>VLOOKUP($K165,Languages!B:F,4,FALSE)</f>
        <v>Kyberhäiriöiden määrittämisen kriteeristö päivitetään aika ajoin ja määriteltyjen tilanteiden kuten organisaatiomuutosten, harjoitustoiminnasta saatujen kokemusten tai uusien havaittujen uhkien perusteella.</v>
      </c>
      <c r="I165" s="6">
        <f t="shared" si="9"/>
        <v>1</v>
      </c>
      <c r="J165" s="6">
        <f t="shared" si="6"/>
        <v>1</v>
      </c>
      <c r="K165" s="6" t="s">
        <v>615</v>
      </c>
      <c r="L165" s="6" t="s">
        <v>2846</v>
      </c>
      <c r="M165" s="6" t="s">
        <v>938</v>
      </c>
    </row>
    <row r="166" spans="1:13" ht="151.80000000000001" x14ac:dyDescent="0.3">
      <c r="A166" s="1">
        <v>180</v>
      </c>
      <c r="B166" s="5" t="s">
        <v>204</v>
      </c>
      <c r="C166" s="6">
        <v>2</v>
      </c>
      <c r="D166" s="6" t="s">
        <v>616</v>
      </c>
      <c r="E166" s="6" t="s">
        <v>217</v>
      </c>
      <c r="F166" s="6" t="str">
        <f>VLOOKUP($D166,Languages!B:C,2,FALSE)</f>
        <v>There is a repository where cybersecurity events and incidents are logged and tracked to closure</v>
      </c>
      <c r="G166" s="6" t="str">
        <f>VLOOKUP($K166,Languages!B:C,2,FALSE)</f>
        <v>There is a repository where cybersecurity events and incidents are logged and tracked to closure</v>
      </c>
      <c r="H166" s="6" t="str">
        <f>VLOOKUP($K166,Languages!B:F,4,FALSE)</f>
        <v>Kybertapahtumista ja -häiriöistä pidetään rekisteriä, johon tapahtumat ja häiriöt kirjataan ja jossa niitä seurataan lopputulemiin asti.</v>
      </c>
      <c r="I166" s="6">
        <f t="shared" si="9"/>
        <v>1</v>
      </c>
      <c r="J166" s="6">
        <f t="shared" si="6"/>
        <v>0</v>
      </c>
      <c r="K166" s="6" t="s">
        <v>616</v>
      </c>
      <c r="L166" s="6" t="s">
        <v>2844</v>
      </c>
      <c r="M166" s="6" t="s">
        <v>939</v>
      </c>
    </row>
    <row r="167" spans="1:13" ht="132" customHeight="1" x14ac:dyDescent="0.3">
      <c r="A167" s="1">
        <v>181</v>
      </c>
      <c r="B167" s="5" t="s">
        <v>204</v>
      </c>
      <c r="C167" s="6">
        <v>2</v>
      </c>
      <c r="D167" s="6" t="s">
        <v>617</v>
      </c>
      <c r="E167" s="6" t="s">
        <v>218</v>
      </c>
      <c r="F167" s="6" t="str">
        <f>VLOOKUP($D167,Languages!B:C,2,FALSE)</f>
        <v>Cybersecurity stakeholders (for example, government, connected organizations, vendors, sector organizations, regulators, and internal entities) are identified and notified of events and incidents based on situational awareness reporting requirements (SITUATION-3d)</v>
      </c>
      <c r="G167" s="6" t="str">
        <f>VLOOKUP($K167,Languages!B:C,2,FALSE)</f>
        <v>Cybersecurity stakeholders (for example, government, connected organizations, vendors, sector organizations, regulators, and internal entities) are identified and notified of events and incidents based on situational awareness reporting requirements (SITUATION-3d)</v>
      </c>
      <c r="H167" s="6" t="str">
        <f>VLOOKUP($K167,Languages!B:F,4,FALSE)</f>
        <v>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v>
      </c>
      <c r="I167" s="6">
        <f t="shared" si="9"/>
        <v>1</v>
      </c>
      <c r="J167" s="6">
        <f t="shared" si="6"/>
        <v>0</v>
      </c>
      <c r="K167" s="6" t="s">
        <v>617</v>
      </c>
      <c r="L167" s="6" t="s">
        <v>2844</v>
      </c>
      <c r="M167" s="6" t="s">
        <v>940</v>
      </c>
    </row>
    <row r="168" spans="1:13" ht="129" customHeight="1" x14ac:dyDescent="0.3">
      <c r="A168" s="1">
        <v>182</v>
      </c>
      <c r="B168" s="5" t="s">
        <v>204</v>
      </c>
      <c r="C168" s="6">
        <v>3</v>
      </c>
      <c r="D168" s="6" t="s">
        <v>618</v>
      </c>
      <c r="E168" s="6" t="s">
        <v>219</v>
      </c>
      <c r="F168" s="6" t="str">
        <f>VLOOKUP($D168,Languages!B:C,2,FALSE)</f>
        <v>Criteria for cybersecurity incident declaration are aligned with cyber risk prioritization criteria (RISK-3b)</v>
      </c>
      <c r="G168" s="6" t="str">
        <f>VLOOKUP($K168,Languages!B:C,2,FALSE)</f>
        <v>Criteria for cybersecurity incident declaration are aligned with cyber risk prioritization criteria (RISK-3b)</v>
      </c>
      <c r="H168" s="6" t="str">
        <f>VLOOKUP($K168,Languages!B:F,4,FALSE)</f>
        <v>Kyberhäiriöiden määrittämisen kriteeristö on linjassa kyberriskien priorisoinnin kriteereiden kanssa [kts. RISK-3b].</v>
      </c>
      <c r="I168" s="6">
        <f t="shared" si="9"/>
        <v>1</v>
      </c>
      <c r="J168" s="6">
        <f t="shared" si="6"/>
        <v>1</v>
      </c>
      <c r="K168" s="6" t="s">
        <v>618</v>
      </c>
      <c r="L168" s="6" t="s">
        <v>2846</v>
      </c>
      <c r="M168" s="6" t="s">
        <v>941</v>
      </c>
    </row>
    <row r="169" spans="1:13" ht="54.75" customHeight="1" x14ac:dyDescent="0.3">
      <c r="A169" s="1">
        <v>183</v>
      </c>
      <c r="B169" s="5" t="s">
        <v>204</v>
      </c>
      <c r="C169" s="6">
        <v>3</v>
      </c>
      <c r="D169" s="6" t="s">
        <v>619</v>
      </c>
      <c r="E169" s="6" t="s">
        <v>220</v>
      </c>
      <c r="F169" s="6" t="str">
        <f>VLOOKUP($D169,Languages!B:C,2,FALSE)</f>
        <v>Cybersecurity incidents are correlated to support the discovery of patterns, trends, and other common features</v>
      </c>
      <c r="G169" s="6" t="str">
        <f>VLOOKUP($K169,Languages!B:C,2,FALSE)</f>
        <v>Cybersecurity incidents are correlated to support the discovery of patterns, trends, and other common features</v>
      </c>
      <c r="H169" s="6" t="str">
        <f>VLOOKUP($K169,Languages!B:F,4,FALSE)</f>
        <v>Kyberhäiriöiden tietoja verrataan keskenään, jotta niistä tunnistettaisiin mahdollisia säännönmukaisuuksia, trendejä tai muita yhteisiä piirteitä.</v>
      </c>
      <c r="I169" s="6">
        <f t="shared" si="9"/>
        <v>1</v>
      </c>
      <c r="J169" s="6">
        <f t="shared" si="6"/>
        <v>0</v>
      </c>
      <c r="K169" s="6" t="s">
        <v>619</v>
      </c>
      <c r="L169" s="6" t="s">
        <v>2844</v>
      </c>
      <c r="M169" s="6" t="s">
        <v>942</v>
      </c>
    </row>
    <row r="170" spans="1:13" ht="105.75" customHeight="1" x14ac:dyDescent="0.3">
      <c r="A170" s="1">
        <v>184</v>
      </c>
      <c r="B170" s="5" t="s">
        <v>204</v>
      </c>
      <c r="C170" s="6">
        <v>1</v>
      </c>
      <c r="D170" s="6" t="s">
        <v>620</v>
      </c>
      <c r="E170" s="6" t="s">
        <v>433</v>
      </c>
      <c r="F170" s="6" t="str">
        <f>VLOOKUP($D170,Languages!B:C,2,FALSE)</f>
        <v>Cybersecurity event and incident response personnel are identified and roles are assigned, at least in an ad hoc manner</v>
      </c>
      <c r="G170" s="6" t="str">
        <f>VLOOKUP($K170,Languages!B:C,2,FALSE)</f>
        <v>Cybersecurity event and incident response personnel are identified and roles are assigned, at least in an ad hoc manner</v>
      </c>
      <c r="H170" s="6" t="str">
        <f>VLOOKUP($K170,Languages!B:F,4,FALSE)</f>
        <v>Kybertapahtumiin ja -häiriöihin reagoimista varten on tunnistettu soveltuvat työntekijät ja osoitettu heille heidän roolinsa. Tasolla 1 tämän ei tarvitse olla systemaattista ja säännöllistä.</v>
      </c>
      <c r="I170" s="6">
        <f t="shared" si="9"/>
        <v>1</v>
      </c>
      <c r="J170" s="6">
        <f t="shared" si="6"/>
        <v>0</v>
      </c>
      <c r="K170" s="6" t="s">
        <v>620</v>
      </c>
      <c r="L170" s="6" t="s">
        <v>2844</v>
      </c>
      <c r="M170" s="6" t="s">
        <v>943</v>
      </c>
    </row>
    <row r="171" spans="1:13" ht="92.25" customHeight="1" x14ac:dyDescent="0.3">
      <c r="A171" s="1">
        <v>185</v>
      </c>
      <c r="B171" s="5" t="s">
        <v>204</v>
      </c>
      <c r="C171" s="6">
        <v>1</v>
      </c>
      <c r="D171" s="6" t="s">
        <v>621</v>
      </c>
      <c r="E171" s="6" t="s">
        <v>221</v>
      </c>
      <c r="F171" s="6" t="str">
        <f>VLOOKUP($D171,Languages!B:C,2,FALSE)</f>
        <v>Responses to cybersecurity events and incidents are executed, at least in an ad hoc manner, to limit impact to the function and restore normal operations</v>
      </c>
      <c r="G171" s="6" t="str">
        <f>VLOOKUP($K171,Languages!B:C,2,FALSE)</f>
        <v>Responses to cybersecurity events and incidents are executed, at least in an ad hoc manner, to limit impact to the function and restore normal operations</v>
      </c>
      <c r="H171" s="6" t="str">
        <f>VLOOKUP($K171,Languages!B:F,4,FALSE)</f>
        <v>Kybertapahtumiin- ja häiriöihin reagoidaan siten, että rajoitetaan toimintoon kohdistuvaa vaikutusta ja palautetaan toiminta normaaliksi. Tasolla 1 tämän ei tarvitse olla systemaattista ja säännöllistä.</v>
      </c>
      <c r="I171" s="6">
        <f t="shared" si="9"/>
        <v>1</v>
      </c>
      <c r="J171" s="6">
        <f t="shared" si="6"/>
        <v>0</v>
      </c>
      <c r="K171" s="6" t="s">
        <v>621</v>
      </c>
      <c r="L171" s="6" t="s">
        <v>2844</v>
      </c>
      <c r="M171" s="6" t="s">
        <v>944</v>
      </c>
    </row>
    <row r="172" spans="1:13" ht="81.75" customHeight="1" x14ac:dyDescent="0.3">
      <c r="A172" s="1">
        <v>186</v>
      </c>
      <c r="B172" s="5" t="s">
        <v>204</v>
      </c>
      <c r="C172" s="6">
        <v>1</v>
      </c>
      <c r="D172" s="6" t="s">
        <v>622</v>
      </c>
      <c r="E172" s="6" t="s">
        <v>222</v>
      </c>
      <c r="F172" s="6" t="str">
        <f>VLOOKUP($D172,Languages!B:C,2,FALSE)</f>
        <v>Reporting of incidents is performed (for example, internal reporting, ICS-CERT, relevant ISACs), at least in an ad hoc manner</v>
      </c>
      <c r="G172" s="6" t="str">
        <f>VLOOKUP($K172,Languages!B:C,2,FALSE)</f>
        <v>Reporting of incidents is performed (for example, internal reporting, ICS-CERT, relevant ISACs), at least in an ad hoc manner</v>
      </c>
      <c r="H172" s="6" t="str">
        <f>VLOOKUP($K172,Languages!B:F,4,FALSE)</f>
        <v>Kyberhäiriöistä tuotetaan raportointia (esimerkiksi sisäisesti, CERT-FI tai soveltuville ISAC-ryhmille). Tasolla 1 tämän ei tarvitse olla systemaattista ja säännöllistä.</v>
      </c>
      <c r="I172" s="6">
        <f t="shared" si="9"/>
        <v>1</v>
      </c>
      <c r="J172" s="6">
        <f t="shared" si="6"/>
        <v>1</v>
      </c>
      <c r="K172" s="6" t="s">
        <v>622</v>
      </c>
      <c r="L172" s="6" t="s">
        <v>2846</v>
      </c>
      <c r="M172" s="6" t="s">
        <v>945</v>
      </c>
    </row>
    <row r="173" spans="1:13" ht="93.75" customHeight="1" x14ac:dyDescent="0.3">
      <c r="A173" s="1">
        <v>187</v>
      </c>
      <c r="B173" s="5" t="s">
        <v>204</v>
      </c>
      <c r="C173" s="6">
        <v>2</v>
      </c>
      <c r="D173" s="6" t="s">
        <v>623</v>
      </c>
      <c r="E173" s="6" t="s">
        <v>223</v>
      </c>
      <c r="F173" s="6" t="str">
        <f>VLOOKUP($D173,Languages!B:C,2,FALSE)</f>
        <v>Cybersecurity incident response plans that address all phases of the incident lifecycle are established and maintained</v>
      </c>
      <c r="G173" s="6" t="str">
        <f>VLOOKUP($K173,Languages!B:C,2,FALSE)</f>
        <v>Cybersecurity incident response plans that address all phases of the incident lifecycle are established and maintained</v>
      </c>
      <c r="H173" s="6" t="str">
        <f>VLOOKUP($K173,Languages!B:F,4,FALSE)</f>
        <v>Kyberhäiriöiden reagoimisen varalle on luotu suunnitelma, jota pidetään yllä ja joka kattaa koko häiriönhallinnan elinkaaren.</v>
      </c>
      <c r="I173" s="6">
        <f t="shared" si="9"/>
        <v>1</v>
      </c>
      <c r="J173" s="6">
        <f t="shared" si="6"/>
        <v>1</v>
      </c>
      <c r="K173" s="6" t="s">
        <v>623</v>
      </c>
      <c r="L173" s="6" t="s">
        <v>2846</v>
      </c>
      <c r="M173" s="6" t="s">
        <v>946</v>
      </c>
    </row>
    <row r="174" spans="1:13" ht="118.5" customHeight="1" x14ac:dyDescent="0.3">
      <c r="A174" s="1">
        <v>188</v>
      </c>
      <c r="B174" s="5" t="s">
        <v>204</v>
      </c>
      <c r="C174" s="6">
        <v>2</v>
      </c>
      <c r="D174" s="6" t="s">
        <v>624</v>
      </c>
      <c r="E174" s="6" t="s">
        <v>224</v>
      </c>
      <c r="F174" s="6" t="str">
        <f>VLOOKUP($D174,Languages!B:C,2,FALSE)</f>
        <v>Cybersecurity event and incident response is executed according to defined plans and procedures</v>
      </c>
      <c r="G174" s="6" t="str">
        <f>VLOOKUP($K174,Languages!B:C,2,FALSE)</f>
        <v>Cybersecurity event and incident response is executed according to defined plans and procedures</v>
      </c>
      <c r="H174" s="6" t="str">
        <f>VLOOKUP($K174,Languages!B:F,4,FALSE)</f>
        <v>Kybertapahtumiin ja -häiriöihin reagoidaan määriteltyjen suunnitelmien ja prosessien mukaisesti.</v>
      </c>
      <c r="I174" s="6">
        <f t="shared" si="9"/>
        <v>1</v>
      </c>
      <c r="J174" s="6">
        <f t="shared" si="6"/>
        <v>0</v>
      </c>
      <c r="K174" s="6" t="s">
        <v>624</v>
      </c>
      <c r="L174" s="6" t="s">
        <v>2844</v>
      </c>
      <c r="M174" s="6" t="s">
        <v>947</v>
      </c>
    </row>
    <row r="175" spans="1:13" ht="92.25" customHeight="1" x14ac:dyDescent="0.3">
      <c r="A175" s="1">
        <v>189</v>
      </c>
      <c r="B175" s="5" t="s">
        <v>204</v>
      </c>
      <c r="C175" s="6">
        <v>2</v>
      </c>
      <c r="D175" s="6" t="s">
        <v>625</v>
      </c>
      <c r="E175" s="6" t="s">
        <v>225</v>
      </c>
      <c r="F175" s="6" t="str">
        <f>VLOOKUP($D175,Languages!B:C,2,FALSE)</f>
        <v>Cybersecurity event and incident response plan exercises are conducted periodically and according to defined triggers, such as system changes and external events</v>
      </c>
      <c r="G175" s="6" t="e">
        <f>VLOOKUP($K175,Languages!B:C,2,FALSE)</f>
        <v>#N/A</v>
      </c>
      <c r="H175" s="6" t="e">
        <f>VLOOKUP($K175,Languages!B:F,4,FALSE)</f>
        <v>#N/A</v>
      </c>
      <c r="I175" s="6">
        <f t="shared" si="9"/>
        <v>0</v>
      </c>
      <c r="J175" s="6" t="e">
        <f t="shared" si="6"/>
        <v>#N/A</v>
      </c>
      <c r="K175" s="6"/>
      <c r="L175" s="6" t="s">
        <v>2850</v>
      </c>
      <c r="M175" s="6" t="s">
        <v>948</v>
      </c>
    </row>
    <row r="176" spans="1:13" ht="143.25" customHeight="1" x14ac:dyDescent="0.3">
      <c r="A176" s="1">
        <v>190</v>
      </c>
      <c r="B176" s="5" t="s">
        <v>204</v>
      </c>
      <c r="C176" s="6">
        <v>2</v>
      </c>
      <c r="D176" s="6" t="s">
        <v>626</v>
      </c>
      <c r="E176" s="6" t="s">
        <v>226</v>
      </c>
      <c r="F176" s="6" t="str">
        <f>VLOOKUP($D176,Languages!B:C,2,FALSE)</f>
        <v>Cybersecurity event and incident lessons-learned activities are performed and corrective actions are taken, including updates to the incident response plan</v>
      </c>
      <c r="G176" s="6" t="str">
        <f>VLOOKUP($K176,Languages!B:C,2,FALSE)</f>
        <v>Cybersecurity event and incident response plan exercises are conducted periodically and according to defined triggers, such as system changes and external events</v>
      </c>
      <c r="H176" s="6" t="str">
        <f>VLOOKUP($K176,Languages!B:F,4,FALSE)</f>
        <v>Kyberhäiriöihin ja -tapahtumiin reagoinnin suunnitelmia harjoitellaan aika ajoin ja määriteltyjen tilanteiden kuten järjestelmämuutosten tai ulkoisten tapahtumien yhteydessä.</v>
      </c>
      <c r="I176" s="6">
        <f t="shared" si="9"/>
        <v>0</v>
      </c>
      <c r="J176" s="6">
        <f t="shared" si="6"/>
        <v>0</v>
      </c>
      <c r="K176" s="6" t="s">
        <v>625</v>
      </c>
      <c r="L176" s="6" t="s">
        <v>2844</v>
      </c>
      <c r="M176" s="6" t="s">
        <v>949</v>
      </c>
    </row>
    <row r="177" spans="1:13" ht="120" customHeight="1" x14ac:dyDescent="0.3">
      <c r="A177" s="1">
        <v>191</v>
      </c>
      <c r="B177" s="5" t="s">
        <v>204</v>
      </c>
      <c r="C177" s="60">
        <v>2</v>
      </c>
      <c r="D177" s="6" t="s">
        <v>627</v>
      </c>
      <c r="E177" s="6" t="s">
        <v>227</v>
      </c>
      <c r="F177" s="6" t="str">
        <f>VLOOKUP($D177,Languages!B:C,2,FALSE)</f>
        <v>Cybersecurity event and incident root-cause analysis is performed and corrective actions are taken, including updates to the incident response plan</v>
      </c>
      <c r="G177" s="6" t="str">
        <f>VLOOKUP($K177,Languages!B:C,2,FALSE)</f>
        <v>Cybersecurity event and incident lessons-learned activities are performed and corrective actions are taken, including updates to the incident response plan</v>
      </c>
      <c r="H177" s="6" t="str">
        <f>VLOOKUP($K177,Languages!B:F,4,FALSE)</f>
        <v>Kybertapahtumien ja -häiriöiden perusteella toteutetuista toimista otetaan opiksi ja korjaavia toimenpiteitä toteutetaan (mukaan lukien valmiussuunnitelmien päivittäminen).</v>
      </c>
      <c r="I177" s="6">
        <f t="shared" si="9"/>
        <v>0</v>
      </c>
      <c r="J177" s="6">
        <f t="shared" si="6"/>
        <v>0</v>
      </c>
      <c r="K177" s="6" t="s">
        <v>626</v>
      </c>
      <c r="L177" s="6" t="s">
        <v>2844</v>
      </c>
      <c r="M177" s="6" t="s">
        <v>950</v>
      </c>
    </row>
    <row r="178" spans="1:13" ht="234" customHeight="1" x14ac:dyDescent="0.3">
      <c r="A178" s="1">
        <v>192</v>
      </c>
      <c r="B178" s="5" t="s">
        <v>204</v>
      </c>
      <c r="C178" s="6">
        <v>3</v>
      </c>
      <c r="D178" s="6" t="s">
        <v>628</v>
      </c>
      <c r="E178" s="6" t="s">
        <v>228</v>
      </c>
      <c r="F178" s="6" t="str">
        <f>VLOOKUP($D178,Languages!B:C,2,FALSE)</f>
        <v>Cybersecurity event and incident responses are coordinated with vendors, law enforcement, and other external entities as appropriate, including support for evidence collection and preservation</v>
      </c>
      <c r="G178" s="6" t="str">
        <f>VLOOKUP($K178,Languages!B:C,2,FALSE)</f>
        <v>Cybersecurity event and incident root-cause analysis is performed and corrective actions are taken, including updates to the incident response plan</v>
      </c>
      <c r="H178" s="6" t="str">
        <f>VLOOKUP($K178,Languages!B:F,4,FALSE)</f>
        <v>Kybertapahtumien ja -häiriöiden juurisyyt analysoidaan ja korjaavia toimenpiteitä toteutetaan (mukaan lukien valmiussuunnitelmien päivittäminen).</v>
      </c>
      <c r="I178" s="6">
        <f t="shared" si="9"/>
        <v>0</v>
      </c>
      <c r="J178" s="6">
        <f t="shared" si="6"/>
        <v>0</v>
      </c>
      <c r="K178" s="6" t="s">
        <v>627</v>
      </c>
      <c r="L178" s="6" t="s">
        <v>2844</v>
      </c>
      <c r="M178" s="6" t="s">
        <v>951</v>
      </c>
    </row>
    <row r="179" spans="1:13" ht="193.2" x14ac:dyDescent="0.3">
      <c r="A179" s="1">
        <v>193</v>
      </c>
      <c r="B179" s="5" t="s">
        <v>204</v>
      </c>
      <c r="C179" s="6">
        <v>3</v>
      </c>
      <c r="D179" s="6" t="s">
        <v>629</v>
      </c>
      <c r="E179" s="6" t="s">
        <v>229</v>
      </c>
      <c r="F179" s="6" t="str">
        <f>VLOOKUP($D179,Languages!B:C,2,FALSE)</f>
        <v>Cybersecurity event and incident response personnel participate in joint cybersecurity exercises with other organizations</v>
      </c>
      <c r="G179" s="6" t="str">
        <f>VLOOKUP($K179,Languages!B:C,2,FALSE)</f>
        <v>Cybersecurity event and incident responses are coordinated with vendors, law enforcement, and other external entities as appropriate, including support for evidence collection and preservation</v>
      </c>
      <c r="H179" s="6" t="str">
        <f>VLOOKUP($K179,Languages!B:F,4,FALSE)</f>
        <v>Kybertapahtumiin ja -häiriöihin reagointi koordinoidaan soveltuvin osin toimittajien, viranomaisten ja muiden ulkopuolisten tahojen kanssa. Tähän kuuluu todistusaineiston kerääminen ja säilyttäminen.</v>
      </c>
      <c r="I179" s="6">
        <f t="shared" si="9"/>
        <v>0</v>
      </c>
      <c r="J179" s="6">
        <f t="shared" si="6"/>
        <v>0</v>
      </c>
      <c r="K179" s="6" t="s">
        <v>628</v>
      </c>
      <c r="L179" s="6" t="s">
        <v>2844</v>
      </c>
      <c r="M179" s="6" t="s">
        <v>230</v>
      </c>
    </row>
    <row r="180" spans="1:13" ht="120.75" customHeight="1" x14ac:dyDescent="0.3">
      <c r="A180" s="1">
        <v>194</v>
      </c>
      <c r="B180" s="5" t="s">
        <v>204</v>
      </c>
      <c r="C180" s="6">
        <v>3</v>
      </c>
      <c r="D180" s="6" t="s">
        <v>630</v>
      </c>
      <c r="E180" s="6" t="s">
        <v>231</v>
      </c>
      <c r="F180" s="6" t="str">
        <f>VLOOKUP($D180,Languages!B:C,2,FALSE)</f>
        <v>Cybersecurity event and incident responses leverage and trigger predefined states of operation (SITUATION-3h)</v>
      </c>
      <c r="G180" s="6" t="str">
        <f>VLOOKUP($K180,Languages!B:C,2,FALSE)</f>
        <v>Cybersecurity event and incident response personnel participate in joint cybersecurity exercises with other organizations</v>
      </c>
      <c r="H180" s="6" t="str">
        <f>VLOOKUP($K180,Languages!B:F,4,FALSE)</f>
        <v>Kybertapahtumien ja -häiriöiden käsittelyyn ja reagointiin osallistuvat työntekijät ottavat osaa yhteisiin harjoituksiin muiden organisaatioiden kanssa (esim. työpöytäharjoitukset, simulaatiot).</v>
      </c>
      <c r="I180" s="6">
        <f t="shared" si="9"/>
        <v>0</v>
      </c>
      <c r="J180" s="6">
        <f t="shared" si="6"/>
        <v>0</v>
      </c>
      <c r="K180" s="6" t="s">
        <v>629</v>
      </c>
      <c r="L180" s="6" t="s">
        <v>2844</v>
      </c>
      <c r="M180" s="6" t="s">
        <v>952</v>
      </c>
    </row>
    <row r="181" spans="1:13" ht="79.5" customHeight="1" x14ac:dyDescent="0.3">
      <c r="A181" s="1">
        <v>195</v>
      </c>
      <c r="B181" s="5" t="s">
        <v>204</v>
      </c>
      <c r="C181" s="6">
        <v>3</v>
      </c>
      <c r="D181" s="6" t="s">
        <v>631</v>
      </c>
      <c r="E181" s="6" t="s">
        <v>232</v>
      </c>
      <c r="F181" s="6" t="e">
        <f>VLOOKUP($D181,Languages!B:C,2,FALSE)</f>
        <v>#N/A</v>
      </c>
      <c r="G181" s="6" t="str">
        <f>VLOOKUP($K181,Languages!B:C,2,FALSE)</f>
        <v>Cybersecurity event and incident responses leverage and trigger predefined states of operation (SITUATION-3h)</v>
      </c>
      <c r="H181" s="6" t="str">
        <f>VLOOKUP($K181,Languages!B:F,4,FALSE)</f>
        <v>Kybertapahtumiin ja -häiriöihin reagoinnissa noudatetaan ennalta määriteltyjä toimintatiloja [kts. SITUATION-3h].</v>
      </c>
      <c r="I181" s="6">
        <f t="shared" si="9"/>
        <v>0</v>
      </c>
      <c r="J181" s="6">
        <f t="shared" si="6"/>
        <v>0</v>
      </c>
      <c r="K181" s="6" t="s">
        <v>630</v>
      </c>
      <c r="L181" s="6" t="s">
        <v>2844</v>
      </c>
      <c r="M181" s="6" t="s">
        <v>953</v>
      </c>
    </row>
    <row r="182" spans="1:13" ht="157.5" customHeight="1" x14ac:dyDescent="0.3">
      <c r="A182" s="1">
        <v>196</v>
      </c>
      <c r="B182" s="5" t="s">
        <v>204</v>
      </c>
      <c r="C182" s="6">
        <v>1</v>
      </c>
      <c r="D182" s="6" t="s">
        <v>632</v>
      </c>
      <c r="E182" s="6" t="s">
        <v>233</v>
      </c>
      <c r="F182" s="6" t="str">
        <f>VLOOKUP($D182,Languages!B:C,2,FALSE)</f>
        <v>Continuity plans are developed to sustain and restore operation of the function if a cybersecurity event or incident occurs, at least in an ad hoc manner</v>
      </c>
      <c r="G182" s="6" t="str">
        <f>VLOOKUP($K182,Languages!B:C,2,FALSE)</f>
        <v>Continuity plans are developed to sustain and restore operation of the function if a cybersecurity event or incident occurs, at least in an ad hoc manner</v>
      </c>
      <c r="H182" s="6" t="str">
        <f>VLOOKUP($K182,Languages!B:F,4,FALSE)</f>
        <v>Organisaatio on kehittänyt toiminnan jatkuvuutta koskevat suunnitelmat, joiden avulla toiminnon toiminta voidaan säilyttää ja palauttaa, mikäli toimintaan kohdistuu kybertapahtuma tai -häiriö. Tasolla 1 tämän ei tarvitse olla systemaattista ja säännöllistä.</v>
      </c>
      <c r="I182" s="6">
        <f t="shared" si="9"/>
        <v>1</v>
      </c>
      <c r="J182" s="6">
        <f t="shared" si="6"/>
        <v>1</v>
      </c>
      <c r="K182" s="6" t="s">
        <v>632</v>
      </c>
      <c r="L182" s="6" t="s">
        <v>2846</v>
      </c>
      <c r="M182" s="6" t="s">
        <v>954</v>
      </c>
    </row>
    <row r="183" spans="1:13" ht="80.25" customHeight="1" x14ac:dyDescent="0.3">
      <c r="A183" s="1">
        <v>197</v>
      </c>
      <c r="B183" s="5" t="s">
        <v>204</v>
      </c>
      <c r="C183" s="6">
        <v>1</v>
      </c>
      <c r="D183" s="6" t="s">
        <v>633</v>
      </c>
      <c r="E183" s="6" t="s">
        <v>234</v>
      </c>
      <c r="F183" s="6" t="str">
        <f>VLOOKUP($D183,Languages!B:C,2,FALSE)</f>
        <v>Data backups are available and tested, at least in an ad hoc manner</v>
      </c>
      <c r="G183" s="6" t="str">
        <f>VLOOKUP($K183,Languages!B:C,2,FALSE)</f>
        <v>Data backups are available and tested, at least in an ad hoc manner</v>
      </c>
      <c r="H183" s="6" t="str">
        <f>VLOOKUP($K183,Languages!B:F,4,FALSE)</f>
        <v>Tiedoista on saatavilla varmuuskopiot, joita testaan. Tasolla 1 tämän ei tarvitse olla systemaattista ja säännöllistä.</v>
      </c>
      <c r="I183" s="6">
        <f t="shared" si="9"/>
        <v>1</v>
      </c>
      <c r="J183" s="6">
        <f t="shared" si="6"/>
        <v>1</v>
      </c>
      <c r="K183" s="6" t="s">
        <v>633</v>
      </c>
      <c r="L183" s="6" t="s">
        <v>2846</v>
      </c>
      <c r="M183" s="6" t="s">
        <v>955</v>
      </c>
    </row>
    <row r="184" spans="1:13" ht="81.75" customHeight="1" x14ac:dyDescent="0.3">
      <c r="A184" s="1">
        <v>198</v>
      </c>
      <c r="B184" s="5" t="s">
        <v>204</v>
      </c>
      <c r="C184" s="6">
        <v>1</v>
      </c>
      <c r="D184" s="6" t="s">
        <v>634</v>
      </c>
      <c r="E184" s="6" t="s">
        <v>235</v>
      </c>
      <c r="F184" s="6" t="str">
        <f>VLOOKUP($D184,Languages!B:C,2,FALSE)</f>
        <v>IT and OT assets requiring spares are identified, at least in an ad hoc manner</v>
      </c>
      <c r="G184" s="6" t="str">
        <f>VLOOKUP($K184,Languages!B:C,2,FALSE)</f>
        <v>IT and OT assets requiring spares are identified, at least in an ad hoc manner</v>
      </c>
      <c r="H184" s="6" t="str">
        <f>VLOOKUP($K184,Languages!B:F,4,FALSE)</f>
        <v>Varaosia tarvitsevat IT-laitteet (ja mahdolliset OT-laitteet) on tunnistettu. Tasolla 1 tämän ei tarvitse olla systemaattista ja säännöllistä.</v>
      </c>
      <c r="I184" s="6">
        <f t="shared" si="9"/>
        <v>1</v>
      </c>
      <c r="J184" s="6">
        <f t="shared" si="6"/>
        <v>1</v>
      </c>
      <c r="K184" s="6" t="s">
        <v>634</v>
      </c>
      <c r="L184" s="6" t="s">
        <v>2846</v>
      </c>
      <c r="M184" s="6" t="s">
        <v>956</v>
      </c>
    </row>
    <row r="185" spans="1:13" ht="193.2" x14ac:dyDescent="0.3">
      <c r="A185" s="1">
        <v>199</v>
      </c>
      <c r="B185" s="5" t="s">
        <v>204</v>
      </c>
      <c r="C185" s="6">
        <v>2</v>
      </c>
      <c r="D185" s="6" t="s">
        <v>635</v>
      </c>
      <c r="E185" s="6" t="s">
        <v>236</v>
      </c>
      <c r="F185" s="6" t="str">
        <f>VLOOKUP($D185,Languages!B:C,2,FALSE)</f>
        <v>An analysis of the impacts from potential cybersecurity events informs the development of continuity plans</v>
      </c>
      <c r="G185" s="6" t="str">
        <f>VLOOKUP($K185,Languages!B:C,2,FALSE)</f>
        <v>An analysis of the impacts from potential cybersecurity events informs the development of continuity plans</v>
      </c>
      <c r="H185" s="6" t="str">
        <f>VLOOKUP($K185,Languages!B:F,4,FALSE)</f>
        <v>Jatkuvuussuunnitelmien kehittämisessä huomioidaan arvio mahdollisten kybertapahtumien vaikutuksista.</v>
      </c>
      <c r="I185" s="6">
        <f t="shared" si="9"/>
        <v>1</v>
      </c>
      <c r="J185" s="6">
        <f t="shared" si="6"/>
        <v>0</v>
      </c>
      <c r="K185" s="6" t="s">
        <v>635</v>
      </c>
      <c r="L185" s="6" t="s">
        <v>2849</v>
      </c>
      <c r="M185" s="6" t="s">
        <v>957</v>
      </c>
    </row>
    <row r="186" spans="1:13" ht="131.25" customHeight="1" x14ac:dyDescent="0.3">
      <c r="A186" s="1">
        <v>200</v>
      </c>
      <c r="B186" s="5" t="s">
        <v>204</v>
      </c>
      <c r="C186" s="6">
        <v>2</v>
      </c>
      <c r="D186" s="6" t="s">
        <v>636</v>
      </c>
      <c r="E186" s="6" t="s">
        <v>237</v>
      </c>
      <c r="F186" s="6" t="str">
        <f>VLOOKUP($D186,Languages!B:C,2,FALSE)</f>
        <v>The assets and activities necessary to sustain minimum operations of the function are identified and documented in continuity plans</v>
      </c>
      <c r="G186" s="6" t="str">
        <f>VLOOKUP($K186,Languages!B:C,2,FALSE)</f>
        <v>The assets and activities necessary to sustain minimum operations of the function are identified and documented in continuity plans</v>
      </c>
      <c r="H186" s="6" t="str">
        <f>VLOOKUP($K186,Languages!B:F,4,FALSE)</f>
        <v>Jatkuvuussuunnitelmissa on tunnistettu ja dokumentoitu ne laitteet, ohjelmistot ja tietovarannot sekä toiminnat, jotka minimissään tarvitaan toiminnon toiminnan ylläpitämiseksi.</v>
      </c>
      <c r="I186" s="6">
        <f t="shared" si="9"/>
        <v>1</v>
      </c>
      <c r="J186" s="6">
        <f t="shared" si="6"/>
        <v>1</v>
      </c>
      <c r="K186" s="6" t="s">
        <v>636</v>
      </c>
      <c r="L186" s="6" t="s">
        <v>2846</v>
      </c>
      <c r="M186" s="6" t="s">
        <v>958</v>
      </c>
    </row>
    <row r="187" spans="1:13" ht="345" x14ac:dyDescent="0.3">
      <c r="A187" s="1">
        <v>201</v>
      </c>
      <c r="B187" s="5" t="s">
        <v>204</v>
      </c>
      <c r="C187" s="6">
        <v>2</v>
      </c>
      <c r="D187" s="6" t="s">
        <v>637</v>
      </c>
      <c r="E187" s="6" t="s">
        <v>238</v>
      </c>
      <c r="F187" s="6" t="str">
        <f>VLOOKUP($D187,Languages!B:C,2,FALSE)</f>
        <v>Continuity plans address IT, OT, and information assets important to the delivery of the function, including the availability of backup data and replacement, redundant, and spare IT and OT assets (ASSET-1a, ASSET-2a)</v>
      </c>
      <c r="G187" s="6" t="str">
        <f>VLOOKUP($K187,Languages!B:C,2,FALSE)</f>
        <v>Continuity plans address IT, OT, and information assets important to the delivery of the function, including the availability of backup data and replacement, redundant, and spare IT and OT assets (ASSET-1a, ASSET-2a)</v>
      </c>
      <c r="H187" s="6" t="str">
        <f>VLOOKUP($K187,Languages!B:F,4,FALSE)</f>
        <v>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v>
      </c>
      <c r="I187" s="6">
        <f t="shared" si="9"/>
        <v>1</v>
      </c>
      <c r="J187" s="6">
        <f t="shared" si="6"/>
        <v>0</v>
      </c>
      <c r="K187" s="6" t="s">
        <v>637</v>
      </c>
      <c r="L187" s="6" t="s">
        <v>2844</v>
      </c>
      <c r="M187" s="6" t="s">
        <v>959</v>
      </c>
    </row>
    <row r="188" spans="1:13" ht="248.4" x14ac:dyDescent="0.3">
      <c r="A188" s="1">
        <v>202</v>
      </c>
      <c r="B188" s="5" t="s">
        <v>204</v>
      </c>
      <c r="C188" s="6">
        <v>2</v>
      </c>
      <c r="D188" s="6" t="s">
        <v>638</v>
      </c>
      <c r="E188" s="6" t="s">
        <v>239</v>
      </c>
      <c r="F188" s="6" t="str">
        <f>VLOOKUP($D188,Languages!B:C,2,FALSE)</f>
        <v>Continuity plans are tested through evaluations and exercises periodically and according to defined triggers, such as system changes and external events</v>
      </c>
      <c r="G188" s="6" t="str">
        <f>VLOOKUP($K188,Languages!B:C,2,FALSE)</f>
        <v>Recovery time objectives (RTOs) and recovery point objectives (RPOs) for assets important to the delivery of the function are incorporated into continuity plans (ASSET-1a, ASSET-2a)</v>
      </c>
      <c r="H188" s="6" t="str">
        <f>VLOOKUP($K188,Languages!B:F,4,FALSE)</f>
        <v>Jatkuvuussuunnitelmiin kuuluu toipumisajan ("RTO, Recovery Time Objective") ja toipumispisteen ("Recovery Point Objective, RPO") määrittely toiminnon kannalta tärkeille laitteille, ohjelmistoille ja tietovarannoille [kts. ASSET-1a, ASSET-2a].</v>
      </c>
      <c r="I188" s="6">
        <f t="shared" si="9"/>
        <v>0</v>
      </c>
      <c r="J188" s="6">
        <f t="shared" si="6"/>
        <v>0</v>
      </c>
      <c r="K188" s="6" t="s">
        <v>642</v>
      </c>
      <c r="L188" s="6" t="s">
        <v>2848</v>
      </c>
      <c r="M188" s="6" t="s">
        <v>960</v>
      </c>
    </row>
    <row r="189" spans="1:13" ht="117" customHeight="1" x14ac:dyDescent="0.3">
      <c r="A189" s="1">
        <v>203</v>
      </c>
      <c r="B189" s="5" t="s">
        <v>204</v>
      </c>
      <c r="C189" s="6">
        <v>2</v>
      </c>
      <c r="D189" s="6" t="s">
        <v>639</v>
      </c>
      <c r="E189" s="6" t="s">
        <v>240</v>
      </c>
      <c r="F189" s="6" t="str">
        <f>VLOOKUP($D189,Languages!B:C,2,FALSE)</f>
        <v>Data backups are protected with at least the same controls as source data</v>
      </c>
      <c r="G189" s="6" t="str">
        <f>VLOOKUP($K189,Languages!B:C,2,FALSE)</f>
        <v>Cybersecurity incident criteria that trigger the execution of continuity plans are established and communicated to incident response and continuity management personnel</v>
      </c>
      <c r="H189" s="6" t="str">
        <f>VLOOKUP($K189,Languages!B:F,4,FALSE)</f>
        <v>Jatkuvuussuunnitelman käyttöönottamisen kriteerit kyberhäiriötilanteissa on määritetty ja viestitty häiriöiden käsittelystä ja valmiussuunnitelmista vastuussa oleville työntekijöille.</v>
      </c>
      <c r="I189" s="6">
        <f t="shared" si="9"/>
        <v>0</v>
      </c>
      <c r="J189" s="6">
        <f t="shared" si="6"/>
        <v>1</v>
      </c>
      <c r="K189" s="6" t="s">
        <v>643</v>
      </c>
      <c r="L189" s="6" t="s">
        <v>2846</v>
      </c>
      <c r="M189" s="6" t="s">
        <v>241</v>
      </c>
    </row>
    <row r="190" spans="1:13" ht="156.75" customHeight="1" x14ac:dyDescent="0.3">
      <c r="A190" s="1">
        <v>204</v>
      </c>
      <c r="B190" s="5" t="s">
        <v>204</v>
      </c>
      <c r="C190" s="6">
        <v>2</v>
      </c>
      <c r="D190" s="6" t="s">
        <v>640</v>
      </c>
      <c r="E190" s="6" t="s">
        <v>242</v>
      </c>
      <c r="F190" s="6" t="str">
        <f>VLOOKUP($D190,Languages!B:C,2,FALSE)</f>
        <v>Data backups are logically or physically separated from source data</v>
      </c>
      <c r="G190" s="6" t="str">
        <f>VLOOKUP($K190,Languages!B:C,2,FALSE)</f>
        <v>Continuity plans are tested through evaluations and exercises periodically and according to defined triggers, such as system changes and external events</v>
      </c>
      <c r="H190" s="6" t="str">
        <f>VLOOKUP($K190,Languages!B:F,4,FALSE)</f>
        <v>Jatkuvuussuunnitelmat testataan arvioimalla ja/tai harjoittelemalla aika ajoin ja määriteltyjen tilanteiden kuten järjestelmämuutosten tai ulkoisten tapahtumien yhteydessä.</v>
      </c>
      <c r="I190" s="6">
        <f t="shared" si="9"/>
        <v>0</v>
      </c>
      <c r="J190" s="6">
        <f t="shared" si="6"/>
        <v>1</v>
      </c>
      <c r="K190" s="6" t="s">
        <v>638</v>
      </c>
      <c r="L190" s="6" t="s">
        <v>2846</v>
      </c>
      <c r="M190" s="6" t="s">
        <v>961</v>
      </c>
    </row>
    <row r="191" spans="1:13" ht="181.5" customHeight="1" x14ac:dyDescent="0.3">
      <c r="A191" s="1">
        <v>205</v>
      </c>
      <c r="B191" s="5" t="s">
        <v>204</v>
      </c>
      <c r="C191" s="6">
        <v>2</v>
      </c>
      <c r="D191" s="6" t="s">
        <v>641</v>
      </c>
      <c r="E191" s="6" t="s">
        <v>243</v>
      </c>
      <c r="F191" s="6" t="str">
        <f>VLOOKUP($D191,Languages!B:C,2,FALSE)</f>
        <v>Spares for selected IT and OT assets are available</v>
      </c>
      <c r="G191" s="6" t="e">
        <f>VLOOKUP($K191,Languages!B:C,2,FALSE)</f>
        <v>#N/A</v>
      </c>
      <c r="H191" s="6" t="e">
        <f>VLOOKUP($K191,Languages!B:F,4,FALSE)</f>
        <v>#N/A</v>
      </c>
      <c r="I191" s="6">
        <f t="shared" si="9"/>
        <v>0</v>
      </c>
      <c r="J191" s="6" t="e">
        <f t="shared" si="6"/>
        <v>#N/A</v>
      </c>
      <c r="K191" s="6"/>
      <c r="L191" s="6" t="s">
        <v>2850</v>
      </c>
      <c r="M191" s="6" t="s">
        <v>962</v>
      </c>
    </row>
    <row r="192" spans="1:13" ht="119.25" customHeight="1" x14ac:dyDescent="0.3">
      <c r="A192" s="1">
        <v>206</v>
      </c>
      <c r="B192" s="5" t="s">
        <v>204</v>
      </c>
      <c r="C192" s="6">
        <v>2</v>
      </c>
      <c r="D192" s="6" t="s">
        <v>642</v>
      </c>
      <c r="E192" s="6" t="s">
        <v>244</v>
      </c>
      <c r="F192" s="6" t="str">
        <f>VLOOKUP($D192,Languages!B:C,2,FALSE)</f>
        <v>Recovery time objectives (RTOs) and recovery point objectives (RPOs) for assets important to the delivery of the function are incorporated into continuity plans (ASSET-1a, ASSET-2a)</v>
      </c>
      <c r="G192" s="6" t="e">
        <f>VLOOKUP($K192,Languages!B:C,2,FALSE)</f>
        <v>#N/A</v>
      </c>
      <c r="H192" s="6" t="e">
        <f>VLOOKUP($K192,Languages!B:F,4,FALSE)</f>
        <v>#N/A</v>
      </c>
      <c r="I192" s="6">
        <f t="shared" si="9"/>
        <v>0</v>
      </c>
      <c r="J192" s="6" t="e">
        <f t="shared" si="6"/>
        <v>#N/A</v>
      </c>
      <c r="K192" s="6"/>
      <c r="L192" s="6" t="s">
        <v>2843</v>
      </c>
      <c r="M192" s="6" t="s">
        <v>963</v>
      </c>
    </row>
    <row r="193" spans="1:13" ht="168.75" customHeight="1" x14ac:dyDescent="0.3">
      <c r="A193" s="1">
        <v>207</v>
      </c>
      <c r="B193" s="5" t="s">
        <v>204</v>
      </c>
      <c r="C193" s="6">
        <v>2</v>
      </c>
      <c r="D193" s="6" t="s">
        <v>643</v>
      </c>
      <c r="E193" s="6" t="s">
        <v>245</v>
      </c>
      <c r="F193" s="6" t="str">
        <f>VLOOKUP($D193,Languages!B:C,2,FALSE)</f>
        <v>Cybersecurity incident criteria that trigger the execution of continuity plans are established and communicated to incident response and continuity management personnel</v>
      </c>
      <c r="G193" s="6" t="str">
        <f>VLOOKUP($K193,Languages!B:C,2,FALSE)</f>
        <v>Spares for selected IT and OT assets are available</v>
      </c>
      <c r="H193" s="6" t="str">
        <f>VLOOKUP($K193,Languages!B:F,4,FALSE)</f>
        <v>Varaosia on saatavilla niitä tarvitseviin IT-laitteisiin (ja mahdollisiin OT-laitteisiin).</v>
      </c>
      <c r="I193" s="6">
        <f t="shared" si="9"/>
        <v>0</v>
      </c>
      <c r="J193" s="6">
        <f t="shared" si="6"/>
        <v>1</v>
      </c>
      <c r="K193" s="6" t="s">
        <v>641</v>
      </c>
      <c r="L193" s="6" t="s">
        <v>2846</v>
      </c>
      <c r="M193" s="6" t="s">
        <v>964</v>
      </c>
    </row>
    <row r="194" spans="1:13" ht="118.5" customHeight="1" x14ac:dyDescent="0.3">
      <c r="A194" s="1">
        <v>208</v>
      </c>
      <c r="B194" s="5" t="s">
        <v>204</v>
      </c>
      <c r="C194" s="6">
        <v>3</v>
      </c>
      <c r="D194" s="6" t="s">
        <v>644</v>
      </c>
      <c r="E194" s="6" t="s">
        <v>246</v>
      </c>
      <c r="F194" s="6" t="str">
        <f>VLOOKUP($D194,Languages!B:C,2,FALSE)</f>
        <v>Continuity plans are aligned with identified risks (RISK-2a) and the organization’s threat profile (THREAT-2d) to ensure coverage of identified risk categories and threats</v>
      </c>
      <c r="G194" s="6" t="str">
        <f>VLOOKUP($K194,Languages!B:C,2,FALSE)</f>
        <v>Continuity plans are aligned with identified risks (RISK-2a) and the organization’s threat profile (THREAT-2d) to ensure coverage of identified risk categories and threats</v>
      </c>
      <c r="H194" s="6" t="str">
        <f>VLOOKUP($K194,Languages!B:F,4,FALSE)</f>
        <v>Jatkuvuussuunnitelmat ovat linjassa tunnistettujen riskien kanssa [kts. RISK-2a] ja organisaation uhkaprofiiliin [kts. THREAT-2d], jotta huomioidaan tunnistetut riskikategoriat ja uhat.</v>
      </c>
      <c r="I194" s="6">
        <f t="shared" si="9"/>
        <v>1</v>
      </c>
      <c r="J194" s="6">
        <f t="shared" ref="J194:J257" si="10">IF(E194=G194,1,0)</f>
        <v>0</v>
      </c>
      <c r="K194" s="6" t="s">
        <v>644</v>
      </c>
      <c r="L194" s="6" t="s">
        <v>2844</v>
      </c>
      <c r="M194" s="6" t="s">
        <v>965</v>
      </c>
    </row>
    <row r="195" spans="1:13" ht="92.25" customHeight="1" x14ac:dyDescent="0.3">
      <c r="A195" s="1">
        <v>209</v>
      </c>
      <c r="B195" s="5" t="s">
        <v>204</v>
      </c>
      <c r="C195" s="6">
        <v>3</v>
      </c>
      <c r="D195" s="6" t="s">
        <v>645</v>
      </c>
      <c r="E195" s="6" t="s">
        <v>247</v>
      </c>
      <c r="F195" s="6" t="str">
        <f>VLOOKUP($D195,Languages!B:C,2,FALSE)</f>
        <v>Continuity plan exercises address higher priority risks (RISK-3a)</v>
      </c>
      <c r="G195" s="6" t="str">
        <f>VLOOKUP($K195,Languages!B:C,2,FALSE)</f>
        <v>Continuity plan exercises address higher priority risks (RISK-3a)</v>
      </c>
      <c r="H195" s="6" t="str">
        <f>VLOOKUP($K195,Languages!B:F,4,FALSE)</f>
        <v>Jatkuvuusharjoituksissa käsitellään korkean prioriteetin riskit [kts. RISK-3a].</v>
      </c>
      <c r="I195" s="6">
        <f t="shared" si="9"/>
        <v>1</v>
      </c>
      <c r="J195" s="6">
        <f t="shared" si="10"/>
        <v>0</v>
      </c>
      <c r="K195" s="6" t="s">
        <v>645</v>
      </c>
      <c r="L195" s="6" t="s">
        <v>2844</v>
      </c>
      <c r="M195" s="6" t="s">
        <v>966</v>
      </c>
    </row>
    <row r="196" spans="1:13" ht="105.75" customHeight="1" x14ac:dyDescent="0.3">
      <c r="A196" s="1">
        <v>210</v>
      </c>
      <c r="B196" s="5" t="s">
        <v>204</v>
      </c>
      <c r="C196" s="6">
        <v>3</v>
      </c>
      <c r="D196" s="6" t="s">
        <v>646</v>
      </c>
      <c r="E196" s="6" t="s">
        <v>248</v>
      </c>
      <c r="F196" s="6" t="str">
        <f>VLOOKUP($D196,Languages!B:C,2,FALSE)</f>
        <v>The results of continuity plan testing or activation are compared to recovery objectives, and plans are improved accordingly</v>
      </c>
      <c r="G196" s="6" t="str">
        <f>VLOOKUP($K196,Languages!B:C,2,FALSE)</f>
        <v>The results of continuity plan testing or activation are compared to recovery objectives, and plans are improved accordingly</v>
      </c>
      <c r="H196" s="6" t="str">
        <f>VLOOKUP($K196,Languages!B:F,4,FALSE)</f>
        <v>Jatkuvuussuunnitelmien testauksesta tai tositilanteista saatuja havaintoja verrataan asetettuihin toipumistavoitteisiin ja suunnitelmia kehitetään näiden havaintojen perusteella.</v>
      </c>
      <c r="I196" s="6">
        <f t="shared" si="9"/>
        <v>1</v>
      </c>
      <c r="J196" s="6">
        <f t="shared" si="10"/>
        <v>1</v>
      </c>
      <c r="K196" s="6" t="s">
        <v>646</v>
      </c>
      <c r="L196" s="6" t="s">
        <v>2846</v>
      </c>
      <c r="M196" s="6" t="s">
        <v>967</v>
      </c>
    </row>
    <row r="197" spans="1:13" ht="105" customHeight="1" x14ac:dyDescent="0.3">
      <c r="A197" s="1">
        <v>211</v>
      </c>
      <c r="B197" s="5" t="s">
        <v>204</v>
      </c>
      <c r="C197" s="6">
        <v>3</v>
      </c>
      <c r="D197" s="6" t="s">
        <v>647</v>
      </c>
      <c r="E197" s="6" t="s">
        <v>249</v>
      </c>
      <c r="F197" s="6" t="str">
        <f>VLOOKUP($D197,Languages!B:C,2,FALSE)</f>
        <v>Cybersecurity incident content within continuity plans is periodically reviewed and updated</v>
      </c>
      <c r="G197" s="6" t="str">
        <f>VLOOKUP($K197,Languages!B:C,2,FALSE)</f>
        <v>Cybersecurity incident content within continuity plans is periodically reviewed and updated</v>
      </c>
      <c r="H197" s="6" t="str">
        <f>VLOOKUP($K197,Languages!B:F,4,FALSE)</f>
        <v>Jatkuvuussuunnitelmien kyberhäiriöihin liittyvä sisältö tarkastetaan ja päivitetään aika ajoin.</v>
      </c>
      <c r="I197" s="6">
        <f t="shared" si="9"/>
        <v>1</v>
      </c>
      <c r="J197" s="6">
        <f t="shared" si="10"/>
        <v>0</v>
      </c>
      <c r="K197" s="6" t="s">
        <v>647</v>
      </c>
      <c r="L197" s="6" t="s">
        <v>2844</v>
      </c>
      <c r="M197" s="6" t="s">
        <v>968</v>
      </c>
    </row>
    <row r="198" spans="1:13" ht="245.25" customHeight="1" x14ac:dyDescent="0.3">
      <c r="A198" s="1">
        <v>212</v>
      </c>
      <c r="B198" s="5" t="s">
        <v>204</v>
      </c>
      <c r="C198" s="6">
        <v>2</v>
      </c>
      <c r="D198" s="6" t="s">
        <v>648</v>
      </c>
      <c r="E198" s="6" t="s">
        <v>250</v>
      </c>
      <c r="F198" s="6" t="str">
        <f>VLOOKUP($D198,Languages!B:C,2,FALSE)</f>
        <v>Documented procedures are established, followed, and maintained for activities in the RESPONSE domain</v>
      </c>
      <c r="G198" s="6" t="str">
        <f>VLOOKUP($K198,Languages!B:C,2,FALSE)</f>
        <v>Documented procedures are established, followed, and maintained for activities in the RESPONSE domain</v>
      </c>
      <c r="H198" s="6" t="str">
        <f>VLOOKUP($K198,Languages!B:F,4,FALSE)</f>
        <v>RESPONSE-osion toimintaa varten on määritetty dokumentoidut toimintatavat, joita noudatetaan ja päivitetään säännöllisesti.</v>
      </c>
      <c r="I198" s="6">
        <f t="shared" si="9"/>
        <v>1</v>
      </c>
      <c r="J198" s="6">
        <f t="shared" si="10"/>
        <v>1</v>
      </c>
      <c r="K198" s="6" t="s">
        <v>648</v>
      </c>
      <c r="L198" s="6" t="s">
        <v>2846</v>
      </c>
      <c r="M198" s="6" t="s">
        <v>251</v>
      </c>
    </row>
    <row r="199" spans="1:13" ht="170.25" customHeight="1" x14ac:dyDescent="0.3">
      <c r="A199" s="1">
        <v>213</v>
      </c>
      <c r="B199" s="5" t="s">
        <v>204</v>
      </c>
      <c r="C199" s="6">
        <v>2</v>
      </c>
      <c r="D199" s="6" t="s">
        <v>649</v>
      </c>
      <c r="E199" s="6" t="s">
        <v>252</v>
      </c>
      <c r="F199" s="6" t="str">
        <f>VLOOKUP($D199,Languages!B:C,2,FALSE)</f>
        <v>Adequate resources (people, funding, and tools) are provided to support activities in the RESPONSE domain</v>
      </c>
      <c r="G199" s="6" t="str">
        <f>VLOOKUP($K199,Languages!B:C,2,FALSE)</f>
        <v>Adequate resources (people, funding, and tools) are provided to support activities in the RESPONSE domain</v>
      </c>
      <c r="H199" s="6" t="str">
        <f>VLOOKUP($K199,Languages!B:F,4,FALSE)</f>
        <v>RESPONSE-osion toimintaa varten on tarjolla riittävät resurssit (henkilöstö, rahoitus ja työkalut).</v>
      </c>
      <c r="I199" s="6">
        <f t="shared" si="9"/>
        <v>1</v>
      </c>
      <c r="J199" s="6">
        <f t="shared" si="10"/>
        <v>1</v>
      </c>
      <c r="K199" s="6" t="s">
        <v>649</v>
      </c>
      <c r="L199" s="6" t="s">
        <v>2846</v>
      </c>
      <c r="M199" s="6" t="s">
        <v>253</v>
      </c>
    </row>
    <row r="200" spans="1:13" ht="130.5" customHeight="1" x14ac:dyDescent="0.3">
      <c r="A200" s="1">
        <v>214</v>
      </c>
      <c r="B200" s="5" t="s">
        <v>204</v>
      </c>
      <c r="C200" s="6">
        <v>3</v>
      </c>
      <c r="D200" s="6" t="s">
        <v>650</v>
      </c>
      <c r="E200" s="6" t="s">
        <v>254</v>
      </c>
      <c r="F200" s="6" t="str">
        <f>VLOOKUP($D200,Languages!B:C,2,FALSE)</f>
        <v>Up-to-date policies or other organizational directives define requirements for activities in the RESPONSE domain</v>
      </c>
      <c r="G200" s="6" t="str">
        <f>VLOOKUP($K200,Languages!B:C,2,FALSE)</f>
        <v>Up-to-date policies or other organizational directives define requirements for activities in the RESPONSE domain</v>
      </c>
      <c r="H200" s="6" t="str">
        <f>VLOOKUP($K200,Languages!B:F,4,FALSE)</f>
        <v>RESPONSE-osion toimintaa ohjataan vaatimuksilla, jotka on asetettu organisaation johtotason politiikassa (tai vastaavassa ohjeistuksessa).</v>
      </c>
      <c r="I200" s="6">
        <f t="shared" si="9"/>
        <v>1</v>
      </c>
      <c r="J200" s="6">
        <f t="shared" si="10"/>
        <v>1</v>
      </c>
      <c r="K200" s="6" t="s">
        <v>650</v>
      </c>
      <c r="L200" s="6" t="s">
        <v>2846</v>
      </c>
      <c r="M200" s="6" t="s">
        <v>969</v>
      </c>
    </row>
    <row r="201" spans="1:13" ht="156" customHeight="1" x14ac:dyDescent="0.3">
      <c r="A201" s="1">
        <v>215</v>
      </c>
      <c r="B201" s="5" t="s">
        <v>204</v>
      </c>
      <c r="C201" s="6">
        <v>3</v>
      </c>
      <c r="D201" s="6" t="s">
        <v>651</v>
      </c>
      <c r="E201" s="6" t="s">
        <v>255</v>
      </c>
      <c r="F201" s="6" t="str">
        <f>VLOOKUP($D201,Languages!B:C,2,FALSE)</f>
        <v>Personnel performing activities in the RESPONSE domain have the skills and knowledge needed to perform their assigned responsibilities</v>
      </c>
      <c r="G201" s="6" t="str">
        <f>VLOOKUP($K201,Languages!B:C,2,FALSE)</f>
        <v>Personnel performing activities in the RESPONSE domain have the skills and knowledge needed to perform their assigned responsibilities</v>
      </c>
      <c r="H201" s="6" t="str">
        <f>VLOOKUP($K201,Languages!B:F,4,FALSE)</f>
        <v>RESPONSE-osion toimintaa suorittavilla työntekijöillä on riittävät tiedot ja taidot tehtäviensä suorittamiseen.</v>
      </c>
      <c r="I201" s="6">
        <f t="shared" si="9"/>
        <v>1</v>
      </c>
      <c r="J201" s="6">
        <f t="shared" si="10"/>
        <v>0</v>
      </c>
      <c r="K201" s="6" t="s">
        <v>651</v>
      </c>
      <c r="L201" s="6" t="s">
        <v>2844</v>
      </c>
      <c r="M201" s="6" t="s">
        <v>256</v>
      </c>
    </row>
    <row r="202" spans="1:13" ht="129.75" customHeight="1" x14ac:dyDescent="0.3">
      <c r="A202" s="1">
        <v>216</v>
      </c>
      <c r="B202" s="5" t="s">
        <v>204</v>
      </c>
      <c r="C202" s="6">
        <v>3</v>
      </c>
      <c r="D202" s="6" t="s">
        <v>652</v>
      </c>
      <c r="E202" s="6" t="s">
        <v>257</v>
      </c>
      <c r="F202" s="6" t="str">
        <f>VLOOKUP($D202,Languages!B:C,2,FALSE)</f>
        <v>Responsibility, accountability, and authority for the performance of activities in the RESPONSE domain are assigned to personnel</v>
      </c>
      <c r="G202" s="6" t="str">
        <f>VLOOKUP($K202,Languages!B:C,2,FALSE)</f>
        <v>Responsibility, accountability, and authority for the performance of activities in the RESPONSE domain are assigned to personnel</v>
      </c>
      <c r="H202" s="6" t="str">
        <f>VLOOKUP($K202,Languages!B:F,4,FALSE)</f>
        <v>RESPONSE-osion toiminnan suorittamiseen tarvittavat vastuut, tilivelvollisuudet ja valtuutukset on jalkautettu soveltuville työntekijöille.</v>
      </c>
      <c r="I202" s="6">
        <f t="shared" si="9"/>
        <v>1</v>
      </c>
      <c r="J202" s="6">
        <f t="shared" si="10"/>
        <v>0</v>
      </c>
      <c r="K202" s="6" t="s">
        <v>652</v>
      </c>
      <c r="L202" s="6" t="s">
        <v>2844</v>
      </c>
      <c r="M202" s="6" t="s">
        <v>431</v>
      </c>
    </row>
    <row r="203" spans="1:13" ht="105" customHeight="1" x14ac:dyDescent="0.3">
      <c r="A203" s="1">
        <v>217</v>
      </c>
      <c r="B203" s="5" t="s">
        <v>204</v>
      </c>
      <c r="C203" s="6">
        <v>3</v>
      </c>
      <c r="D203" s="6" t="s">
        <v>653</v>
      </c>
      <c r="E203" s="6" t="s">
        <v>258</v>
      </c>
      <c r="F203" s="6" t="str">
        <f>VLOOKUP($D203,Languages!B:C,2,FALSE)</f>
        <v>The effectiveness of activities in the RESPONSE domain is evaluated and tracked</v>
      </c>
      <c r="G203" s="6" t="str">
        <f>VLOOKUP($K203,Languages!B:C,2,FALSE)</f>
        <v>The effectiveness of activities in the RESPONSE domain is evaluated and tracked</v>
      </c>
      <c r="H203" s="6" t="str">
        <f>VLOOKUP($K203,Languages!B:F,4,FALSE)</f>
        <v>RESPONSE-osion toiminnan vaikuttavuutta arvioidaan ja seurataan.</v>
      </c>
      <c r="I203" s="6">
        <f t="shared" si="9"/>
        <v>1</v>
      </c>
      <c r="J203" s="6">
        <f t="shared" si="10"/>
        <v>1</v>
      </c>
      <c r="K203" s="6" t="s">
        <v>653</v>
      </c>
      <c r="L203" s="6" t="s">
        <v>2846</v>
      </c>
      <c r="M203" s="6" t="s">
        <v>259</v>
      </c>
    </row>
    <row r="204" spans="1:13" ht="90.75" customHeight="1" x14ac:dyDescent="0.3">
      <c r="A204" s="1">
        <v>67</v>
      </c>
      <c r="B204" s="5" t="s">
        <v>84</v>
      </c>
      <c r="C204" s="6">
        <v>1</v>
      </c>
      <c r="D204" s="6" t="s">
        <v>503</v>
      </c>
      <c r="E204" s="6" t="s">
        <v>85</v>
      </c>
      <c r="F204" s="6" t="str">
        <f>VLOOKUP($D204,Languages!B:C,2,FALSE)</f>
        <v>The organization has a strategy for cyber risk management, which may be developed and managed in an ad hoc manner</v>
      </c>
      <c r="G204" s="6" t="str">
        <f>VLOOKUP($K204,Languages!B:C,2,FALSE)</f>
        <v>The organization has a strategy for cyber risk management, which may be developed and managed in an ad hoc manner</v>
      </c>
      <c r="H204" s="6" t="str">
        <f>VLOOKUP($K204,Languages!B:F,4,FALSE)</f>
        <v>Organisaation kyberriskienhallintaa ohjaa suunnitelma (esimerkiksi strategia tai vastaava johtotason politiikka). Tasolla 1 sen kehittämisen ja ylläpidon ei tarvitse olla systemaattista ja säännöllistä.</v>
      </c>
      <c r="I204" s="6">
        <f t="shared" si="9"/>
        <v>1</v>
      </c>
      <c r="J204" s="6">
        <f t="shared" si="10"/>
        <v>1</v>
      </c>
      <c r="K204" s="6" t="s">
        <v>503</v>
      </c>
      <c r="L204" s="6" t="s">
        <v>2846</v>
      </c>
      <c r="M204" s="6" t="s">
        <v>845</v>
      </c>
    </row>
    <row r="205" spans="1:13" ht="221.25" customHeight="1" x14ac:dyDescent="0.3">
      <c r="A205" s="1">
        <v>68</v>
      </c>
      <c r="B205" s="5" t="s">
        <v>84</v>
      </c>
      <c r="C205" s="6">
        <v>2</v>
      </c>
      <c r="D205" s="6" t="s">
        <v>504</v>
      </c>
      <c r="E205" s="6" t="s">
        <v>86</v>
      </c>
      <c r="F205" s="6" t="str">
        <f>VLOOKUP($D205,Languages!B:C,2,FALSE)</f>
        <v>A strategy for cyber risk management is established and maintained to support the organization’s cybersecurity program strategy (PROGRAM-1b) and enterprise architecture</v>
      </c>
      <c r="G205" s="6" t="str">
        <f>VLOOKUP($K205,Languages!B:C,2,FALSE)</f>
        <v>A strategy for cyber risk management is established and maintained to support the organization’s cybersecurity program strategy (PROGRAM-1b) and enterprise architecture</v>
      </c>
      <c r="H205" s="6" t="str">
        <f>VLOOKUP($K205,Languages!B:F,4,FALSE)</f>
        <v>Organisaation kyberriskienhallintaa ohjaa järjestelmällinen suunnitelma, jota ylläpidetään säännöllisesti ja joka tukee organisaation laajempaa kyberturvallisuuden kehittämisen suunnitelmaa [kts. PROGRAM-1b) ja organisaation yritysarkkitehtuuria (myös "kokonaisarkkitehtuuri").</v>
      </c>
      <c r="I205" s="6">
        <f t="shared" si="9"/>
        <v>1</v>
      </c>
      <c r="J205" s="6">
        <f t="shared" si="10"/>
        <v>0</v>
      </c>
      <c r="K205" s="6" t="s">
        <v>504</v>
      </c>
      <c r="L205" s="6" t="s">
        <v>2844</v>
      </c>
      <c r="M205" s="6" t="s">
        <v>846</v>
      </c>
    </row>
    <row r="206" spans="1:13" ht="91.5" customHeight="1" x14ac:dyDescent="0.3">
      <c r="A206" s="1">
        <v>69</v>
      </c>
      <c r="B206" s="5" t="s">
        <v>84</v>
      </c>
      <c r="C206" s="6">
        <v>2</v>
      </c>
      <c r="D206" s="6" t="s">
        <v>505</v>
      </c>
      <c r="E206" s="6" t="s">
        <v>87</v>
      </c>
      <c r="F206" s="6" t="str">
        <f>VLOOKUP($D206,Languages!B:C,2,FALSE)</f>
        <v>Information from RISK domain activities is communicated to relevant stakeholders</v>
      </c>
      <c r="G206" s="6" t="e">
        <f>VLOOKUP($K206,Languages!B:C,2,FALSE)</f>
        <v>#N/A</v>
      </c>
      <c r="H206" s="6" t="e">
        <f>VLOOKUP($K206,Languages!B:F,4,FALSE)</f>
        <v>#N/A</v>
      </c>
      <c r="I206" s="6">
        <f t="shared" si="9"/>
        <v>0</v>
      </c>
      <c r="J206" s="6" t="e">
        <f t="shared" si="10"/>
        <v>#N/A</v>
      </c>
      <c r="K206" s="7"/>
      <c r="L206" s="6" t="s">
        <v>2850</v>
      </c>
      <c r="M206" s="6" t="s">
        <v>847</v>
      </c>
    </row>
    <row r="207" spans="1:13" ht="67.5" customHeight="1" x14ac:dyDescent="0.3">
      <c r="A207" s="1">
        <v>70</v>
      </c>
      <c r="B207" s="5" t="s">
        <v>84</v>
      </c>
      <c r="C207" s="6">
        <v>2</v>
      </c>
      <c r="D207" s="6" t="s">
        <v>506</v>
      </c>
      <c r="E207" s="6" t="s">
        <v>88</v>
      </c>
      <c r="F207" s="6" t="str">
        <f>VLOOKUP($D207,Languages!B:C,2,FALSE)</f>
        <v>Governance for the cyber risk management program is established and maintained</v>
      </c>
      <c r="G207" s="6" t="str">
        <f>VLOOKUP($K207,Languages!B:C,2,FALSE)</f>
        <v>Information from RISK domain activities is communicated to relevant stakeholders</v>
      </c>
      <c r="H207" s="6" t="str">
        <f>VLOOKUP($K207,Languages!B:F,4,FALSE)</f>
        <v>Kyberriskienhallinnan toimenpiteistä jaetaan tietoa soveltuville sidosryhmille.</v>
      </c>
      <c r="I207" s="6">
        <f t="shared" si="9"/>
        <v>0</v>
      </c>
      <c r="J207" s="6">
        <f t="shared" si="10"/>
        <v>1</v>
      </c>
      <c r="K207" s="6" t="s">
        <v>505</v>
      </c>
      <c r="L207" s="6" t="s">
        <v>2846</v>
      </c>
      <c r="M207" s="6" t="s">
        <v>848</v>
      </c>
    </row>
    <row r="208" spans="1:13" ht="168.75" customHeight="1" x14ac:dyDescent="0.3">
      <c r="A208" s="1">
        <v>71</v>
      </c>
      <c r="B208" s="5" t="s">
        <v>84</v>
      </c>
      <c r="C208" s="60">
        <v>2</v>
      </c>
      <c r="D208" s="6" t="s">
        <v>507</v>
      </c>
      <c r="E208" s="6" t="s">
        <v>89</v>
      </c>
      <c r="F208" s="6" t="str">
        <f>VLOOKUP($D208,Languages!B:C,2,FALSE)</f>
        <v>A cyber risk management program is established and maintained to implement and perform activities in the RISK domain in alignment with the organization’s mission and objectives</v>
      </c>
      <c r="G208" s="6" t="str">
        <f>VLOOKUP($K208,Languages!B:C,2,FALSE)</f>
        <v>Governance for the cyber risk management program is established and maintained</v>
      </c>
      <c r="H208" s="6" t="str">
        <f>VLOOKUP($K208,Languages!B:F,4,FALSE)</f>
        <v>Kyberriskienhallintaa varten on määritetty hallintamalli (ref. "governance"), jota ylläpidetään säännöllisesti. Hallintamalliin kuuluvat mm. riskienhallinnan vastuut, velvollisuudet ja päätöksentekorakenteet.</v>
      </c>
      <c r="I208" s="6">
        <f t="shared" si="9"/>
        <v>0</v>
      </c>
      <c r="J208" s="6">
        <f t="shared" si="10"/>
        <v>1</v>
      </c>
      <c r="K208" s="6" t="s">
        <v>506</v>
      </c>
      <c r="L208" s="6" t="s">
        <v>2846</v>
      </c>
      <c r="M208" s="6" t="s">
        <v>849</v>
      </c>
    </row>
    <row r="209" spans="1:13" ht="132" customHeight="1" x14ac:dyDescent="0.3">
      <c r="A209" s="1">
        <v>72</v>
      </c>
      <c r="B209" s="5" t="s">
        <v>84</v>
      </c>
      <c r="C209" s="60">
        <v>2</v>
      </c>
      <c r="D209" s="6" t="s">
        <v>508</v>
      </c>
      <c r="E209" s="6" t="s">
        <v>90</v>
      </c>
      <c r="F209" s="6" t="str">
        <f>VLOOKUP($D209,Languages!B:C,2,FALSE)</f>
        <v>The cyber risk strategy and program activities are coordinated with the organization’s enterprise-wide risk management strategy and program</v>
      </c>
      <c r="G209" s="6" t="e">
        <f>VLOOKUP($K209,Languages!B:C,2,FALSE)</f>
        <v>#N/A</v>
      </c>
      <c r="H209" s="6" t="e">
        <f>VLOOKUP($K209,Languages!B:F,4,FALSE)</f>
        <v>#N/A</v>
      </c>
      <c r="I209" s="6">
        <f t="shared" si="9"/>
        <v>0</v>
      </c>
      <c r="J209" s="6" t="e">
        <f t="shared" si="10"/>
        <v>#N/A</v>
      </c>
      <c r="K209" s="6"/>
      <c r="L209" s="6" t="s">
        <v>2850</v>
      </c>
      <c r="M209" s="6" t="s">
        <v>850</v>
      </c>
    </row>
    <row r="210" spans="1:13" ht="82.5" customHeight="1" x14ac:dyDescent="0.3">
      <c r="A210" s="1">
        <v>73</v>
      </c>
      <c r="B210" s="5" t="s">
        <v>84</v>
      </c>
      <c r="C210" s="6">
        <v>3</v>
      </c>
      <c r="D210" s="6" t="s">
        <v>509</v>
      </c>
      <c r="E210" s="6" t="s">
        <v>91</v>
      </c>
      <c r="F210" s="6" t="e">
        <f>VLOOKUP($D210,Languages!B:C,2,FALSE)</f>
        <v>#N/A</v>
      </c>
      <c r="G210" s="6" t="str">
        <f>VLOOKUP($K210,Languages!B:C,2,FALSE)</f>
        <v>A cyber risk management program is established and maintained to implement and perform activities in the RISK domain in alignment with the organization’s mission and objectives</v>
      </c>
      <c r="H210" s="6" t="str">
        <f>VLOOKUP($K210,Languages!B:F,4,FALSE)</f>
        <v>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v>
      </c>
      <c r="I210" s="6">
        <f t="shared" si="9"/>
        <v>0</v>
      </c>
      <c r="J210" s="6">
        <f t="shared" si="10"/>
        <v>0</v>
      </c>
      <c r="K210" s="6" t="s">
        <v>507</v>
      </c>
      <c r="L210" s="6" t="s">
        <v>2849</v>
      </c>
      <c r="M210" s="6" t="s">
        <v>851</v>
      </c>
    </row>
    <row r="211" spans="1:13" ht="156.75" customHeight="1" x14ac:dyDescent="0.3">
      <c r="A211" s="1">
        <v>74</v>
      </c>
      <c r="B211" s="5" t="s">
        <v>84</v>
      </c>
      <c r="C211" s="6">
        <v>3</v>
      </c>
      <c r="D211" s="6" t="s">
        <v>510</v>
      </c>
      <c r="E211" s="6" t="s">
        <v>92</v>
      </c>
      <c r="F211" s="6" t="e">
        <f>VLOOKUP($D211,Languages!B:C,2,FALSE)</f>
        <v>#N/A</v>
      </c>
      <c r="G211" s="6" t="str">
        <f>VLOOKUP($K211,Languages!B:C,2,FALSE)</f>
        <v>The cyber risk strategy and program activities are coordinated with the organization’s enterprise-wide risk management strategy and program</v>
      </c>
      <c r="H211" s="6" t="str">
        <f>VLOOKUP($K211,Languages!B:F,4,FALSE)</f>
        <v>Kyberriskienhallintaprosessin ja -suunnitelman mukaisia toimenpiteitä ohjaa koko organisaation laajuinen riskienhallintaprosessi ja -suunnitelma.</v>
      </c>
      <c r="I211" s="6">
        <f t="shared" si="9"/>
        <v>0</v>
      </c>
      <c r="J211" s="6">
        <f t="shared" si="10"/>
        <v>0</v>
      </c>
      <c r="K211" s="6" t="s">
        <v>508</v>
      </c>
      <c r="L211" s="6" t="s">
        <v>2844</v>
      </c>
      <c r="M211" s="6" t="s">
        <v>852</v>
      </c>
    </row>
    <row r="212" spans="1:13" ht="156.75" customHeight="1" x14ac:dyDescent="0.3">
      <c r="A212" s="1">
        <v>75</v>
      </c>
      <c r="B212" s="5" t="s">
        <v>84</v>
      </c>
      <c r="C212" s="6">
        <v>1</v>
      </c>
      <c r="D212" s="6" t="s">
        <v>511</v>
      </c>
      <c r="E212" s="6" t="s">
        <v>93</v>
      </c>
      <c r="F212" s="6" t="str">
        <f>VLOOKUP($D212,Languages!B:C,2,FALSE)</f>
        <v>Cyber risks are identified, at least in an ad hoc manner</v>
      </c>
      <c r="G212" s="6" t="str">
        <f>VLOOKUP($K212,Languages!B:C,2,FALSE)</f>
        <v>Cyber risks are identified, at least in an ad hoc manner</v>
      </c>
      <c r="H212" s="6" t="str">
        <f>VLOOKUP($K212,Languages!B:F,4,FALSE)</f>
        <v>Kyberriskejä tunnistetaan. Tasolla 1 tämän ei tarvitse olla systemaattista ja säännöllistä.</v>
      </c>
      <c r="I212" s="6">
        <f t="shared" si="9"/>
        <v>1</v>
      </c>
      <c r="J212" s="6">
        <f t="shared" si="10"/>
        <v>1</v>
      </c>
      <c r="K212" s="6" t="s">
        <v>511</v>
      </c>
      <c r="L212" s="6" t="s">
        <v>2846</v>
      </c>
      <c r="M212" s="6" t="s">
        <v>853</v>
      </c>
    </row>
    <row r="213" spans="1:13" ht="303.60000000000002" x14ac:dyDescent="0.3">
      <c r="A213" s="1">
        <v>76</v>
      </c>
      <c r="B213" s="5" t="s">
        <v>84</v>
      </c>
      <c r="C213" s="6">
        <v>2</v>
      </c>
      <c r="D213" s="6" t="s">
        <v>512</v>
      </c>
      <c r="E213" s="6" t="s">
        <v>94</v>
      </c>
      <c r="F213" s="6" t="str">
        <f>VLOOKUP($D213,Languages!B:C,2,FALSE)</f>
        <v>Identified cyber risks are consolidated into categories (for example, data breaches, insider mistakes, ransomware, OT control takeover) to facilitate management at the category level</v>
      </c>
      <c r="G213" s="6" t="e">
        <f>VLOOKUP($K213,Languages!B:C,2,FALSE)</f>
        <v>#N/A</v>
      </c>
      <c r="H213" s="6" t="e">
        <f>VLOOKUP($K213,Languages!B:F,4,FALSE)</f>
        <v>#N/A</v>
      </c>
      <c r="I213" s="6">
        <f t="shared" ref="I213:I276" si="11">IF(D213=K213,1,0)</f>
        <v>0</v>
      </c>
      <c r="J213" s="6" t="e">
        <f t="shared" si="10"/>
        <v>#N/A</v>
      </c>
      <c r="K213" s="6"/>
      <c r="L213" s="6" t="s">
        <v>2850</v>
      </c>
      <c r="M213" s="6" t="s">
        <v>854</v>
      </c>
    </row>
    <row r="214" spans="1:13" ht="219.75" customHeight="1" x14ac:dyDescent="0.3">
      <c r="A214" s="1">
        <v>77</v>
      </c>
      <c r="B214" s="5" t="s">
        <v>84</v>
      </c>
      <c r="C214" s="6">
        <v>2</v>
      </c>
      <c r="D214" s="6" t="s">
        <v>513</v>
      </c>
      <c r="E214" s="6" t="s">
        <v>95</v>
      </c>
      <c r="F214" s="6" t="str">
        <f>VLOOKUP($D214,Languages!B:C,2,FALSE)</f>
        <v>Cyber risk identification leverages multiple risk identification techniques and information sources</v>
      </c>
      <c r="G214" s="6" t="e">
        <f>VLOOKUP($K214,Languages!B:C,2,FALSE)</f>
        <v>#N/A</v>
      </c>
      <c r="H214" s="6" t="e">
        <f>VLOOKUP($K214,Languages!B:F,4,FALSE)</f>
        <v>#N/A</v>
      </c>
      <c r="I214" s="6">
        <f t="shared" si="11"/>
        <v>0</v>
      </c>
      <c r="J214" s="6" t="e">
        <f t="shared" si="10"/>
        <v>#N/A</v>
      </c>
      <c r="K214" s="6"/>
      <c r="L214" s="6" t="s">
        <v>2850</v>
      </c>
      <c r="M214" s="6" t="s">
        <v>855</v>
      </c>
    </row>
    <row r="215" spans="1:13" ht="155.25" customHeight="1" x14ac:dyDescent="0.3">
      <c r="A215" s="1">
        <v>78</v>
      </c>
      <c r="B215" s="5" t="s">
        <v>84</v>
      </c>
      <c r="C215" s="6">
        <v>2</v>
      </c>
      <c r="D215" s="6" t="s">
        <v>514</v>
      </c>
      <c r="E215" s="6" t="s">
        <v>96</v>
      </c>
      <c r="F215" s="6" t="str">
        <f>VLOOKUP($D215,Languages!B:C,2,FALSE)</f>
        <v>Stakeholders from appropriate operations and business areas participate in the identification of cyber risks</v>
      </c>
      <c r="G215" s="6" t="str">
        <f>VLOOKUP($K215,Languages!B:C,2,FALSE)</f>
        <v>Identified cyber risks are consolidated into categories (for example, data breaches, insider mistakes, ransomware, OT control takeover) to facilitate management at the category level</v>
      </c>
      <c r="H215" s="6" t="str">
        <f>VLOOKUP($K215,Languages!B:F,4,FALSE)</f>
        <v>Tunnistetut kyberriskit jaetaan erillisiin kategorioihin, jotta riskejä voidaan hallita kategoriakohtaisesti (kategorioita voivat olla esimerkiksi tietovuodot, sisäiset virheet, ransomware tai OT-laitteiden kaappaus).</v>
      </c>
      <c r="I215" s="6">
        <f t="shared" si="11"/>
        <v>0</v>
      </c>
      <c r="J215" s="6">
        <f t="shared" si="10"/>
        <v>1</v>
      </c>
      <c r="K215" s="6" t="s">
        <v>512</v>
      </c>
      <c r="L215" s="6" t="s">
        <v>2846</v>
      </c>
      <c r="M215" s="6" t="s">
        <v>856</v>
      </c>
    </row>
    <row r="216" spans="1:13" ht="132" customHeight="1" x14ac:dyDescent="0.3">
      <c r="A216" s="1">
        <v>79</v>
      </c>
      <c r="B216" s="5" t="s">
        <v>84</v>
      </c>
      <c r="C216" s="6">
        <v>2</v>
      </c>
      <c r="D216" s="6" t="s">
        <v>515</v>
      </c>
      <c r="E216" s="6" t="s">
        <v>97</v>
      </c>
      <c r="F216" s="6" t="str">
        <f>VLOOKUP($D216,Languages!B:C,2,FALSE)</f>
        <v>Cyber risk categories and cyber risks are documented in a risk register or other artifact</v>
      </c>
      <c r="G216" s="6" t="str">
        <f>VLOOKUP($K216,Languages!B:C,2,FALSE)</f>
        <v>Cyber risk categories and cyber risks are documented in a risk register or other artifact</v>
      </c>
      <c r="H216" s="6" t="str">
        <f>VLOOKUP($K216,Languages!B:F,4,FALSE)</f>
        <v>Kyberriskit ja kyberriskikategoriat dokumentoidaan riskirekisteriin (tai vastaavaan tietovarastoon).</v>
      </c>
      <c r="I216" s="6">
        <f t="shared" si="11"/>
        <v>1</v>
      </c>
      <c r="J216" s="6">
        <f t="shared" si="10"/>
        <v>1</v>
      </c>
      <c r="K216" s="6" t="s">
        <v>515</v>
      </c>
      <c r="L216" s="6" t="s">
        <v>2846</v>
      </c>
      <c r="M216" s="6" t="s">
        <v>857</v>
      </c>
    </row>
    <row r="217" spans="1:13" ht="182.25" customHeight="1" x14ac:dyDescent="0.3">
      <c r="A217" s="1">
        <v>80</v>
      </c>
      <c r="B217" s="5" t="s">
        <v>84</v>
      </c>
      <c r="C217" s="6">
        <v>2</v>
      </c>
      <c r="D217" s="6" t="s">
        <v>516</v>
      </c>
      <c r="E217" s="6" t="s">
        <v>98</v>
      </c>
      <c r="F217" s="6" t="str">
        <f>VLOOKUP($D217,Languages!B:C,2,FALSE)</f>
        <v>Cyber risk categories and cyber risks are assigned to risk owners</v>
      </c>
      <c r="G217" s="6" t="str">
        <f>VLOOKUP($K217,Languages!B:C,2,FALSE)</f>
        <v>Cyber risk categories and cyber risks are assigned to risk owners</v>
      </c>
      <c r="H217" s="6" t="str">
        <f>VLOOKUP($K217,Languages!B:F,4,FALSE)</f>
        <v>Kyberriskeille ja kyberriskikategorioille on nimitetty omistajat.</v>
      </c>
      <c r="I217" s="6">
        <f t="shared" si="11"/>
        <v>1</v>
      </c>
      <c r="J217" s="6">
        <f t="shared" si="10"/>
        <v>1</v>
      </c>
      <c r="K217" s="6" t="s">
        <v>516</v>
      </c>
      <c r="L217" s="6" t="s">
        <v>2846</v>
      </c>
      <c r="M217" s="6" t="s">
        <v>858</v>
      </c>
    </row>
    <row r="218" spans="1:13" ht="54.75" customHeight="1" x14ac:dyDescent="0.3">
      <c r="A218" s="1">
        <v>81</v>
      </c>
      <c r="B218" s="5" t="s">
        <v>84</v>
      </c>
      <c r="C218" s="6">
        <v>2</v>
      </c>
      <c r="D218" s="6" t="s">
        <v>517</v>
      </c>
      <c r="E218" s="6" t="s">
        <v>99</v>
      </c>
      <c r="F218" s="6" t="str">
        <f>VLOOKUP($D218,Languages!B:C,2,FALSE)</f>
        <v>Cyber risk identification activities are performed periodically and according to defined triggers, such as system changes and external events</v>
      </c>
      <c r="G218" s="6" t="str">
        <f>VLOOKUP($K218,Languages!B:C,2,FALSE)</f>
        <v>Cyber risk identification activities are performed periodically and according to defined triggers, such as system changes and external events</v>
      </c>
      <c r="H218" s="6" t="str">
        <f>VLOOKUP($K218,Languages!B:F,4,FALSE)</f>
        <v>Kyberriskien tunnistamista tehdään aika ajoin ja määriteltyjen tilanteiden, kuten järjestelmämuutosten tai ulkoisten kybertapahtumien yhteydessä.</v>
      </c>
      <c r="I218" s="6">
        <f t="shared" si="11"/>
        <v>1</v>
      </c>
      <c r="J218" s="6">
        <f t="shared" si="10"/>
        <v>1</v>
      </c>
      <c r="K218" s="6" t="s">
        <v>517</v>
      </c>
      <c r="L218" s="6" t="s">
        <v>2846</v>
      </c>
      <c r="M218" s="6" t="s">
        <v>859</v>
      </c>
    </row>
    <row r="219" spans="1:13" ht="119.25" customHeight="1" x14ac:dyDescent="0.3">
      <c r="A219" s="1">
        <v>82</v>
      </c>
      <c r="B219" s="5" t="s">
        <v>84</v>
      </c>
      <c r="C219" s="6">
        <v>3</v>
      </c>
      <c r="D219" s="6" t="s">
        <v>518</v>
      </c>
      <c r="E219" s="6" t="s">
        <v>100</v>
      </c>
      <c r="F219" s="6" t="str">
        <f>VLOOKUP($D219,Languages!B:C,2,FALSE)</f>
        <v>Cyber risk identification activities leverage asset inventory and prioritization information from the ASSET domain</v>
      </c>
      <c r="G219" s="6" t="str">
        <f>VLOOKUP($K219,Languages!B:C,2,FALSE)</f>
        <v>Cyber risk identification activities leverage asset inventory and prioritization information from the ASSET domain</v>
      </c>
      <c r="H219" s="6" t="str">
        <f>VLOOKUP($K219,Languages!B:F,4,FALSE)</f>
        <v>Kyberriskien tunnistamisessa hyödynnetään ASSET-osion laitteiden, ohjelmistojen ja tietovarantojen rekisterejä sekä priorisointitietoja.</v>
      </c>
      <c r="I219" s="6">
        <f t="shared" si="11"/>
        <v>1</v>
      </c>
      <c r="J219" s="6">
        <f t="shared" si="10"/>
        <v>0</v>
      </c>
      <c r="K219" s="6" t="s">
        <v>518</v>
      </c>
      <c r="L219" s="6" t="s">
        <v>2844</v>
      </c>
      <c r="M219" s="6" t="s">
        <v>860</v>
      </c>
    </row>
    <row r="220" spans="1:13" ht="105" customHeight="1" x14ac:dyDescent="0.3">
      <c r="A220" s="1">
        <v>83</v>
      </c>
      <c r="B220" s="5" t="s">
        <v>84</v>
      </c>
      <c r="C220" s="6">
        <v>3</v>
      </c>
      <c r="D220" s="6" t="s">
        <v>519</v>
      </c>
      <c r="E220" s="6" t="s">
        <v>101</v>
      </c>
      <c r="F220" s="6" t="str">
        <f>VLOOKUP($D220,Languages!B:C,2,FALSE)</f>
        <v>Vulnerability management information from THREAT domain activities is used to update cyber risks and identify new risks (such as risks arising from new or unmitigated vulnerabilities)</v>
      </c>
      <c r="G220" s="6" t="str">
        <f>VLOOKUP($K220,Languages!B:C,2,FALSE)</f>
        <v>Vulnerability management information from THREAT domain activities is used to update cyber risks and identify new risks (such as risks arising from new or unmitigated vulnerabilities)</v>
      </c>
      <c r="H220" s="6" t="str">
        <f>VLOOKUP($K220,Languages!B:F,4,FALSE)</f>
        <v>Haavoittuvuustietoa uhkien hallinnan osiosta [kts. THREAT] käytetään uusien kyberriskien tunnistamiseen ja olemassa olevien kyberriskien päivittämiseen (esimerkiksi tunnistamaan riskejä, jotka johtuvat havaituista ja/tai paikkaamattomista haavoittuvuuksista).</v>
      </c>
      <c r="I220" s="6">
        <f t="shared" si="11"/>
        <v>1</v>
      </c>
      <c r="J220" s="6">
        <f t="shared" si="10"/>
        <v>0</v>
      </c>
      <c r="K220" s="6" t="s">
        <v>519</v>
      </c>
      <c r="L220" s="6" t="s">
        <v>2844</v>
      </c>
      <c r="M220" s="6" t="s">
        <v>861</v>
      </c>
    </row>
    <row r="221" spans="1:13" ht="82.5" customHeight="1" x14ac:dyDescent="0.3">
      <c r="A221" s="1">
        <v>84</v>
      </c>
      <c r="B221" s="5" t="s">
        <v>84</v>
      </c>
      <c r="C221" s="6">
        <v>3</v>
      </c>
      <c r="D221" s="6" t="s">
        <v>520</v>
      </c>
      <c r="E221" s="6" t="s">
        <v>102</v>
      </c>
      <c r="F221" s="6" t="str">
        <f>VLOOKUP($D221,Languages!B:C,2,FALSE)</f>
        <v>Threat management information from THREAT domain activities is used to update cyber risks and identify new risks</v>
      </c>
      <c r="G221" s="6" t="str">
        <f>VLOOKUP($K221,Languages!B:C,2,FALSE)</f>
        <v>Threat management information from THREAT domain activities is used to update cyber risks and identify new risks</v>
      </c>
      <c r="H221" s="6" t="str">
        <f>VLOOKUP($K221,Languages!B:F,4,FALSE)</f>
        <v>Uhkatietoa uhkien hallinnan osiosta [kts. THREAT] käytetään uusien kyberriskien tunnistamiseen ja olemassa olevien kyberriskien päivittämiseen.</v>
      </c>
      <c r="I221" s="6">
        <f t="shared" si="11"/>
        <v>1</v>
      </c>
      <c r="J221" s="6">
        <f t="shared" si="10"/>
        <v>1</v>
      </c>
      <c r="K221" s="6" t="s">
        <v>520</v>
      </c>
      <c r="L221" s="6" t="s">
        <v>2846</v>
      </c>
      <c r="M221" s="6" t="s">
        <v>862</v>
      </c>
    </row>
    <row r="222" spans="1:13" ht="165.6" x14ac:dyDescent="0.3">
      <c r="A222" s="1">
        <v>85</v>
      </c>
      <c r="B222" s="5" t="s">
        <v>84</v>
      </c>
      <c r="C222" s="6">
        <v>3</v>
      </c>
      <c r="D222" s="6" t="s">
        <v>521</v>
      </c>
      <c r="E222" s="6" t="s">
        <v>103</v>
      </c>
      <c r="F222" s="6" t="str">
        <f>VLOOKUP($D222,Languages!B:C,2,FALSE)</f>
        <v>Information from THIRD-PARTIES domain activities is used to update cyber risks and identify new risks</v>
      </c>
      <c r="G222" s="6" t="str">
        <f>VLOOKUP($K222,Languages!B:C,2,FALSE)</f>
        <v>Information from THIRD-PARTIES domain activities is used to update cyber risks and identify new risks</v>
      </c>
      <c r="H222" s="6" t="str">
        <f>VLOOKUP($K222,Languages!B:F,4,FALSE)</f>
        <v>Kumppaniverkoston riskienhallinnan osion toimenpiteistä [kts. THIRDPARTY] saatua tietoa käytetään uusien kyberriskien tunnistamiseen ja olemassa olevien kyberriskien päivittämiseen.</v>
      </c>
      <c r="I222" s="6">
        <f t="shared" si="11"/>
        <v>1</v>
      </c>
      <c r="J222" s="6">
        <f t="shared" si="10"/>
        <v>1</v>
      </c>
      <c r="K222" s="6" t="s">
        <v>521</v>
      </c>
      <c r="L222" s="6" t="s">
        <v>2846</v>
      </c>
      <c r="M222" s="6" t="s">
        <v>863</v>
      </c>
    </row>
    <row r="223" spans="1:13" ht="118.5" customHeight="1" x14ac:dyDescent="0.3">
      <c r="A223" s="1">
        <v>86</v>
      </c>
      <c r="B223" s="5" t="s">
        <v>84</v>
      </c>
      <c r="C223" s="6">
        <v>3</v>
      </c>
      <c r="D223" s="6" t="s">
        <v>522</v>
      </c>
      <c r="E223" s="6" t="s">
        <v>104</v>
      </c>
      <c r="F223" s="6" t="str">
        <f>VLOOKUP($D223,Languages!B:C,2,FALSE)</f>
        <v>Conformance gaps between as built systems and networks and the cybersecurity architecture are used to update cyber risks and identify new risks (ARCHITECTURE-1h)</v>
      </c>
      <c r="G223" s="6" t="str">
        <f>VLOOKUP($K223,Languages!B:C,2,FALSE)</f>
        <v>Conformance gaps between as built systems and networks and the cybersecurity architecture are used to update cyber risks and identify new risks (ARCHITECTURE-1h)</v>
      </c>
      <c r="H223" s="6" t="str">
        <f>VLOOKUP($K223,Languages!B:F,4,FALSE)</f>
        <v>Poikkeamia organisaation tavoitellun kyberarkkitehtuurin ja toteutettujen järjestelmien ja verkkojen välillä käytetään hyväksi uusien kyberriskien tunnistamiseen ja olemassa olevien kyberriskien päivittämiseen [kts. ARCHITECTURE-1h].</v>
      </c>
      <c r="I223" s="6">
        <f t="shared" si="11"/>
        <v>1</v>
      </c>
      <c r="J223" s="6">
        <f t="shared" si="10"/>
        <v>0</v>
      </c>
      <c r="K223" s="6" t="s">
        <v>522</v>
      </c>
      <c r="L223" s="6" t="s">
        <v>2844</v>
      </c>
      <c r="M223" s="6" t="s">
        <v>864</v>
      </c>
    </row>
    <row r="224" spans="1:13" ht="93" customHeight="1" x14ac:dyDescent="0.3">
      <c r="A224" s="1">
        <v>87</v>
      </c>
      <c r="B224" s="5" t="s">
        <v>84</v>
      </c>
      <c r="C224" s="6">
        <v>3</v>
      </c>
      <c r="D224" s="6" t="s">
        <v>523</v>
      </c>
      <c r="E224" s="6" t="s">
        <v>105</v>
      </c>
      <c r="F224" s="6" t="str">
        <f>VLOOKUP($D224,Languages!B:C,2,FALSE)</f>
        <v>Cyber risk identification considers risks that may arise from or impact critical infrastructure or other interconnected organizations</v>
      </c>
      <c r="G224" s="6" t="str">
        <f>VLOOKUP($K224,Languages!B:C,2,FALSE)</f>
        <v>Cyber risk identification considers risks that may arise from or impact critical infrastructure or other interconnected organizations</v>
      </c>
      <c r="H224" s="6" t="str">
        <f>VLOOKUP($K224,Languages!B:F,4,FALSE)</f>
        <v>Kyberriskien tunnistamisessa huomioidaan riskit, jotka kohdistuvat kriittiseen infrastruktuuriin tai keskinäisriippuvaisiin organisaatioihin.</v>
      </c>
      <c r="I224" s="6">
        <f t="shared" si="11"/>
        <v>1</v>
      </c>
      <c r="J224" s="6">
        <f t="shared" si="10"/>
        <v>0</v>
      </c>
      <c r="K224" s="6" t="s">
        <v>523</v>
      </c>
      <c r="L224" s="6" t="s">
        <v>2844</v>
      </c>
      <c r="M224" s="6" t="s">
        <v>865</v>
      </c>
    </row>
    <row r="225" spans="1:13" ht="81.75" customHeight="1" x14ac:dyDescent="0.3">
      <c r="A225" s="1">
        <v>88</v>
      </c>
      <c r="B225" s="5" t="s">
        <v>84</v>
      </c>
      <c r="C225" s="6">
        <v>1</v>
      </c>
      <c r="D225" s="6" t="s">
        <v>524</v>
      </c>
      <c r="E225" s="6" t="s">
        <v>106</v>
      </c>
      <c r="F225" s="6" t="str">
        <f>VLOOKUP($D225,Languages!B:C,2,FALSE)</f>
        <v>Cyber risks are prioritized based on estimated impact, at least in an ad hoc manner</v>
      </c>
      <c r="G225" s="6" t="str">
        <f>VLOOKUP($K225,Languages!B:C,2,FALSE)</f>
        <v>Cyber risks are prioritized based on estimated impact, at least in an ad hoc manner</v>
      </c>
      <c r="H225" s="6" t="str">
        <f>VLOOKUP($K225,Languages!B:F,4,FALSE)</f>
        <v>Kyberriskit priorisoidaan niiden arvioidun vaikutuksen perusteella. Tasolla 1 tämän ei tarvitse olla systemaattista ja säännöllistä.</v>
      </c>
      <c r="I225" s="6">
        <f t="shared" si="11"/>
        <v>1</v>
      </c>
      <c r="J225" s="6">
        <f t="shared" si="10"/>
        <v>1</v>
      </c>
      <c r="K225" s="6" t="s">
        <v>524</v>
      </c>
      <c r="L225" s="6" t="s">
        <v>2846</v>
      </c>
      <c r="M225" s="6" t="s">
        <v>866</v>
      </c>
    </row>
    <row r="226" spans="1:13" ht="78.75" customHeight="1" x14ac:dyDescent="0.3">
      <c r="A226" s="1">
        <v>89</v>
      </c>
      <c r="B226" s="5" t="s">
        <v>84</v>
      </c>
      <c r="C226" s="6">
        <v>2</v>
      </c>
      <c r="D226" s="6" t="s">
        <v>525</v>
      </c>
      <c r="E226" s="6" t="s">
        <v>107</v>
      </c>
      <c r="F226" s="6" t="str">
        <f>VLOOKUP($D226,Languages!B:C,2,FALSE)</f>
        <v>Defined criteria are used to prioritize cyber risk categories and cyber risks (for example, impact, likelihood, susceptibility, risk tolerance)</v>
      </c>
      <c r="G226" s="6" t="str">
        <f>VLOOKUP($K226,Languages!B:C,2,FALSE)</f>
        <v>Defined criteria are used to prioritize cyber risk categories and cyber risks (for example, impact, likelihood, susceptibility, risk tolerance)</v>
      </c>
      <c r="H226" s="6" t="str">
        <f>VLOOKUP($K226,Languages!B:F,4,FALSE)</f>
        <v>Määriteltyjä kriteerejä käytetään kyberriskien ja kyberriskikategorioiden priorisoinnissa (esimerkiksi vaikutus, todennäköisyys, alttius, riskinsietokyky).</v>
      </c>
      <c r="I226" s="6">
        <f t="shared" si="11"/>
        <v>1</v>
      </c>
      <c r="J226" s="6">
        <f t="shared" si="10"/>
        <v>0</v>
      </c>
      <c r="K226" s="6" t="s">
        <v>525</v>
      </c>
      <c r="L226" s="6" t="s">
        <v>2844</v>
      </c>
      <c r="M226" s="6" t="s">
        <v>867</v>
      </c>
    </row>
    <row r="227" spans="1:13" ht="334.5" customHeight="1" x14ac:dyDescent="0.3">
      <c r="A227" s="1">
        <v>90</v>
      </c>
      <c r="B227" s="5" t="s">
        <v>84</v>
      </c>
      <c r="C227" s="6">
        <v>2</v>
      </c>
      <c r="D227" s="6" t="s">
        <v>526</v>
      </c>
      <c r="E227" s="6" t="s">
        <v>108</v>
      </c>
      <c r="F227" s="6" t="str">
        <f>VLOOKUP($D227,Languages!B:C,2,FALSE)</f>
        <v>A defined method is used to estimate impact for higher priority cyber risk categories and cyber risks (for example, comparison to actual events, risk quantification)</v>
      </c>
      <c r="G227" s="6" t="str">
        <f>VLOOKUP($K227,Languages!B:C,2,FALSE)</f>
        <v>A defined method is used to estimate impact for higher priority cyber risk categories and cyber risks (for example, comparison to actual events, risk quantification)</v>
      </c>
      <c r="H227" s="6" t="str">
        <f>VLOOKUP($K227,Languages!B:F,4,FALSE)</f>
        <v>Korkean prioriteetin kyberriskien ja kyberriskikategorioiden vaikutus arvioidaan noudattaen määriteltyjä menetelmiä (esimerkiksi vertaamalla toteutuneisiin tapauksiin tai kvantifioimalla riski).</v>
      </c>
      <c r="I227" s="6">
        <f t="shared" si="11"/>
        <v>1</v>
      </c>
      <c r="J227" s="6">
        <f t="shared" si="10"/>
        <v>0</v>
      </c>
      <c r="K227" s="6" t="s">
        <v>526</v>
      </c>
      <c r="L227" s="6" t="s">
        <v>2844</v>
      </c>
      <c r="M227" s="6" t="s">
        <v>868</v>
      </c>
    </row>
    <row r="228" spans="1:13" ht="105" customHeight="1" x14ac:dyDescent="0.3">
      <c r="A228" s="1">
        <v>91</v>
      </c>
      <c r="B228" s="5" t="s">
        <v>84</v>
      </c>
      <c r="C228" s="6">
        <v>2</v>
      </c>
      <c r="D228" s="6" t="s">
        <v>527</v>
      </c>
      <c r="E228" s="6" t="s">
        <v>109</v>
      </c>
      <c r="F228" s="6" t="str">
        <f>VLOOKUP($D228,Languages!B:C,2,FALSE)</f>
        <v>Defined methods are used to analyze higher priority cyber risk categories and cyber risks (for example, analyzing the prevalence of types of attacks to estimate likelihood, using the results of controls assessments to estimate susceptibility)</v>
      </c>
      <c r="G228" s="6" t="str">
        <f>VLOOKUP($K228,Languages!B:C,2,FALSE)</f>
        <v>Defined methods are used to analyze higher priority cyber risk categories and cyber risks (for example, analyzing the prevalence of types of attacks to estimate likelihood, using the results of controls assessments to estimate susceptibility)</v>
      </c>
      <c r="H228" s="6" t="str">
        <f>VLOOKUP($K228,Languages!B:F,4,FALSE)</f>
        <v>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v>
      </c>
      <c r="I228" s="6">
        <f t="shared" si="11"/>
        <v>1</v>
      </c>
      <c r="J228" s="6">
        <f t="shared" si="10"/>
        <v>0</v>
      </c>
      <c r="K228" s="6" t="s">
        <v>527</v>
      </c>
      <c r="L228" s="6" t="s">
        <v>2844</v>
      </c>
      <c r="M228" s="6" t="s">
        <v>869</v>
      </c>
    </row>
    <row r="229" spans="1:13" ht="131.25" customHeight="1" x14ac:dyDescent="0.3">
      <c r="A229" s="1">
        <v>92</v>
      </c>
      <c r="B229" s="5" t="s">
        <v>84</v>
      </c>
      <c r="C229" s="6">
        <v>2</v>
      </c>
      <c r="D229" s="6" t="s">
        <v>528</v>
      </c>
      <c r="E229" s="6" t="s">
        <v>110</v>
      </c>
      <c r="F229" s="6" t="str">
        <f>VLOOKUP($D229,Languages!B:C,2,FALSE)</f>
        <v>Organizational stakeholders from appropriate operations and business functions support the analysis of higher priority cyber risk categories and cyber risks</v>
      </c>
      <c r="G229" s="6" t="str">
        <f>VLOOKUP($K229,Languages!B:C,2,FALSE)</f>
        <v>Organizational stakeholders from appropriate operations and business functions support the analysis of higher priority cyber risk categories and cyber risks</v>
      </c>
      <c r="H229" s="6" t="str">
        <f>VLOOKUP($K229,Languages!B:F,4,FALSE)</f>
        <v>Organisaation sidosryhmät soveltuvista operatiivisen toiminnan ja liiketoiminnan yksiköistä osallistuvat korkeamman prioriteetin kyberriskien analysointiin.</v>
      </c>
      <c r="I229" s="6">
        <f t="shared" si="11"/>
        <v>1</v>
      </c>
      <c r="J229" s="6">
        <f t="shared" si="10"/>
        <v>0</v>
      </c>
      <c r="K229" s="6" t="s">
        <v>528</v>
      </c>
      <c r="L229" s="6" t="s">
        <v>2844</v>
      </c>
      <c r="M229" s="6" t="s">
        <v>870</v>
      </c>
    </row>
    <row r="230" spans="1:13" ht="168.75" customHeight="1" x14ac:dyDescent="0.3">
      <c r="A230" s="1">
        <v>93</v>
      </c>
      <c r="B230" s="5" t="s">
        <v>84</v>
      </c>
      <c r="C230" s="6">
        <v>2</v>
      </c>
      <c r="D230" s="6" t="s">
        <v>529</v>
      </c>
      <c r="E230" s="6" t="s">
        <v>111</v>
      </c>
      <c r="F230" s="6" t="str">
        <f>VLOOKUP($D230,Languages!B:C,2,FALSE)</f>
        <v>Cyber risk categories and cyber risks are retired when they no longer require tracking or response</v>
      </c>
      <c r="G230" s="6" t="str">
        <f>VLOOKUP($K230,Languages!B:C,2,FALSE)</f>
        <v>Cyber risk categories and cyber risks are retired when they no longer require tracking or response</v>
      </c>
      <c r="H230" s="6" t="str">
        <f>VLOOKUP($K230,Languages!B:F,4,FALSE)</f>
        <v>Kyberriskikategorioiden tai kyberriskien aktiivinen seuranta päätetään vasta sen jälkeen, kun ne eivät enää vaadi seuraamista tai toimenpiteitä.</v>
      </c>
      <c r="I230" s="6">
        <f t="shared" si="11"/>
        <v>1</v>
      </c>
      <c r="J230" s="6">
        <f t="shared" si="10"/>
        <v>0</v>
      </c>
      <c r="K230" s="6" t="s">
        <v>529</v>
      </c>
      <c r="L230" s="6" t="s">
        <v>2844</v>
      </c>
      <c r="M230" s="6" t="s">
        <v>871</v>
      </c>
    </row>
    <row r="231" spans="1:13" ht="95.25" customHeight="1" x14ac:dyDescent="0.3">
      <c r="A231" s="1">
        <v>94</v>
      </c>
      <c r="B231" s="5" t="s">
        <v>84</v>
      </c>
      <c r="C231" s="6">
        <v>3</v>
      </c>
      <c r="D231" s="6" t="s">
        <v>530</v>
      </c>
      <c r="E231" s="6" t="s">
        <v>112</v>
      </c>
      <c r="F231" s="6" t="str">
        <f>VLOOKUP($D231,Languages!B:C,2,FALSE)</f>
        <v>Cyber risk analyses are updated periodically and according to defined triggers, such as system changes and external events</v>
      </c>
      <c r="G231" s="6" t="str">
        <f>VLOOKUP($K231,Languages!B:C,2,FALSE)</f>
        <v>Cyber risk analyses are updated periodically and according to defined triggers, such as system changes and external events</v>
      </c>
      <c r="H231" s="6" t="str">
        <f>VLOOKUP($K231,Languages!B:F,4,FALSE)</f>
        <v>Kyberriskianalyysit päivitetään aika ajoin ja määriteltyjen tilanteiden kuten järjestelmämuutosten tai ulkoisten tapahtumien yhteydessä.</v>
      </c>
      <c r="I231" s="6">
        <f t="shared" si="11"/>
        <v>1</v>
      </c>
      <c r="J231" s="6">
        <f t="shared" si="10"/>
        <v>0</v>
      </c>
      <c r="K231" s="6" t="s">
        <v>530</v>
      </c>
      <c r="L231" s="6" t="s">
        <v>2844</v>
      </c>
      <c r="M231" s="6" t="s">
        <v>113</v>
      </c>
    </row>
    <row r="232" spans="1:13" ht="144" customHeight="1" x14ac:dyDescent="0.3">
      <c r="A232" s="1">
        <v>95</v>
      </c>
      <c r="B232" s="5" t="s">
        <v>84</v>
      </c>
      <c r="C232" s="6">
        <v>1</v>
      </c>
      <c r="D232" s="6" t="s">
        <v>531</v>
      </c>
      <c r="E232" s="6" t="s">
        <v>114</v>
      </c>
      <c r="F232" s="6" t="str">
        <f>VLOOKUP($D232,Languages!B:C,2,FALSE)</f>
        <v>Risk responses (such as mitigate, accept, avoid, or transfer) are implemented to address cyber risk categories and cyber risks, at least in an ad hoc manner</v>
      </c>
      <c r="G232" s="6" t="str">
        <f>VLOOKUP($K232,Languages!B:C,2,FALSE)</f>
        <v>Risk responses (such as mitigate, accept, avoid, or transfer) are implemented to address cyber risk categories and cyber risks, at least in an ad hoc manner</v>
      </c>
      <c r="H232" s="6" t="str">
        <f>VLOOKUP($K232,Languages!B:F,4,FALSE)</f>
        <v>Riskeihin reagointikeinot (kuten riskin pienentäminen, hyväksyminen, välttäminen tai siirtäminen) ovat käytössä kyberriskeille ja kyberriskikategorioille. Tasolla 1 tämän ei tarvitse olla systemaattista ja säännöllistä.</v>
      </c>
      <c r="I232" s="6">
        <f t="shared" si="11"/>
        <v>1</v>
      </c>
      <c r="J232" s="6">
        <f t="shared" si="10"/>
        <v>0</v>
      </c>
      <c r="K232" s="6" t="s">
        <v>531</v>
      </c>
      <c r="L232" s="6" t="s">
        <v>2844</v>
      </c>
      <c r="M232" s="6" t="s">
        <v>872</v>
      </c>
    </row>
    <row r="233" spans="1:13" ht="82.5" customHeight="1" x14ac:dyDescent="0.3">
      <c r="A233" s="1">
        <v>96</v>
      </c>
      <c r="B233" s="5" t="s">
        <v>84</v>
      </c>
      <c r="C233" s="6">
        <v>2</v>
      </c>
      <c r="D233" s="6" t="s">
        <v>532</v>
      </c>
      <c r="E233" s="6" t="s">
        <v>115</v>
      </c>
      <c r="F233" s="6" t="str">
        <f>VLOOKUP($D233,Languages!B:C,2,FALSE)</f>
        <v>A defined method is used to select and implement risk responses based on analysis and prioritization</v>
      </c>
      <c r="G233" s="6" t="str">
        <f>VLOOKUP($K233,Languages!B:C,2,FALSE)</f>
        <v>A defined method is used to select and implement risk responses based on analysis and prioritization</v>
      </c>
      <c r="H233" s="6" t="str">
        <f>VLOOKUP($K233,Languages!B:F,4,FALSE)</f>
        <v>Riskeihin reagoimisen keinot valitaan ja toteutetaan noudattaen määriteltyjä menetelmiä, jotka pohjautuvat analysointiin ja priorisointiin.</v>
      </c>
      <c r="I233" s="6">
        <f t="shared" si="11"/>
        <v>1</v>
      </c>
      <c r="J233" s="6">
        <f t="shared" si="10"/>
        <v>1</v>
      </c>
      <c r="K233" s="6" t="s">
        <v>532</v>
      </c>
      <c r="L233" s="6" t="s">
        <v>2846</v>
      </c>
      <c r="M233" s="6" t="s">
        <v>873</v>
      </c>
    </row>
    <row r="234" spans="1:13" ht="143.25" customHeight="1" x14ac:dyDescent="0.3">
      <c r="A234" s="1">
        <v>97</v>
      </c>
      <c r="B234" s="5" t="s">
        <v>84</v>
      </c>
      <c r="C234" s="6">
        <v>3</v>
      </c>
      <c r="D234" s="6" t="s">
        <v>533</v>
      </c>
      <c r="E234" s="6" t="s">
        <v>116</v>
      </c>
      <c r="F234" s="6" t="str">
        <f>VLOOKUP($D234,Languages!B:C,2,FALSE)</f>
        <v>Cybersecurity controls are evaluated to determine whether they are designed appropriately and are operating as intended to mitigate identified cyber risks</v>
      </c>
      <c r="G234" s="6" t="str">
        <f>VLOOKUP($K234,Languages!B:C,2,FALSE)</f>
        <v>Cybersecurity controls are evaluated to determine whether they are designed appropriately and are operating as intended to mitigate identified cyber risks</v>
      </c>
      <c r="H234" s="6" t="str">
        <f>VLOOKUP($K234,Languages!B:F,4,FALSE)</f>
        <v>Kyberturvallisuuden suojausmekanismien suunnittelun onnistumista ja niiden tosiasiallista vaikutusta kyberriskien pienenemiseen arvioidaan.</v>
      </c>
      <c r="I234" s="6">
        <f t="shared" si="11"/>
        <v>1</v>
      </c>
      <c r="J234" s="6">
        <f t="shared" si="10"/>
        <v>1</v>
      </c>
      <c r="K234" s="6" t="s">
        <v>533</v>
      </c>
      <c r="L234" s="6" t="s">
        <v>2846</v>
      </c>
      <c r="M234" s="6" t="s">
        <v>874</v>
      </c>
    </row>
    <row r="235" spans="1:13" ht="118.5" customHeight="1" x14ac:dyDescent="0.3">
      <c r="A235" s="1">
        <v>98</v>
      </c>
      <c r="B235" s="5" t="s">
        <v>84</v>
      </c>
      <c r="C235" s="6">
        <v>3</v>
      </c>
      <c r="D235" s="6" t="s">
        <v>534</v>
      </c>
      <c r="E235" s="6" t="s">
        <v>432</v>
      </c>
      <c r="F235" s="6" t="str">
        <f>VLOOKUP($D235,Languages!B:C,2,FALSE)</f>
        <v>Results from cyber risk impact analyses and cybersecurity control evaluations are reviewed together by enterprise leadership to determine whether cyber risks are sufficiently mitigated and risk tolerances are not exceeded</v>
      </c>
      <c r="G235" s="6" t="str">
        <f>VLOOKUP($K235,Languages!B:C,2,FALSE)</f>
        <v>Results from cyber risk impact analyses and cybersecurity control evaluations are reviewed together by enterprise leadership to determine whether cyber risks are sufficiently mitigated and risk tolerances are not exceeded</v>
      </c>
      <c r="H235" s="6" t="str">
        <f>VLOOKUP($K235,Languages!B:F,4,FALSE)</f>
        <v>Yritysjohto tarkastaa sekä kyberriskien vaikutusarviointien että kyberturvallisuuden suojausmekanismien arviointien tulokset varmistuakseen riskienhallinnan riittävyydestä ja siitä, että riskit ovat organisaation riskinottohalukkuuden mukaisia.</v>
      </c>
      <c r="I235" s="6">
        <f t="shared" si="11"/>
        <v>1</v>
      </c>
      <c r="J235" s="6">
        <f t="shared" si="10"/>
        <v>0</v>
      </c>
      <c r="K235" s="6" t="s">
        <v>534</v>
      </c>
      <c r="L235" s="6" t="s">
        <v>2846</v>
      </c>
      <c r="M235" s="6" t="s">
        <v>875</v>
      </c>
    </row>
    <row r="236" spans="1:13" ht="168" customHeight="1" x14ac:dyDescent="0.3">
      <c r="A236" s="1">
        <v>99</v>
      </c>
      <c r="B236" s="5" t="s">
        <v>84</v>
      </c>
      <c r="C236" s="6">
        <v>3</v>
      </c>
      <c r="D236" s="6" t="s">
        <v>535</v>
      </c>
      <c r="E236" s="6" t="s">
        <v>117</v>
      </c>
      <c r="F236" s="6" t="str">
        <f>VLOOKUP($D236,Languages!B:C,2,FALSE)</f>
        <v>Risk responses (such as mitigate, accept, avoid, or transfer) are reviewed periodically by leadership to determine whether they are still appropriate</v>
      </c>
      <c r="G236" s="6" t="str">
        <f>VLOOKUP($K236,Languages!B:C,2,FALSE)</f>
        <v>Risk responses (such as mitigate, accept, avoid, or transfer) are reviewed periodically by leadership to determine whether they are still appropriate</v>
      </c>
      <c r="H236" s="6" t="str">
        <f>VLOOKUP($K236,Languages!B:F,4,FALSE)</f>
        <v>Yritysjohto tarkastaa riskeihin reagoimisen keinot (kuten riskin pienentäminen, hyväksyminen, välttäminen tai siirtäminen) aika ajoin varmistuakseen niiden soveltuvuudesta.</v>
      </c>
      <c r="I236" s="6">
        <f t="shared" si="11"/>
        <v>1</v>
      </c>
      <c r="J236" s="6">
        <f t="shared" si="10"/>
        <v>1</v>
      </c>
      <c r="K236" s="6" t="s">
        <v>535</v>
      </c>
      <c r="L236" s="6" t="s">
        <v>2846</v>
      </c>
      <c r="M236" s="6" t="s">
        <v>876</v>
      </c>
    </row>
    <row r="237" spans="1:13" ht="105.75" customHeight="1" x14ac:dyDescent="0.3">
      <c r="A237" s="1">
        <v>100</v>
      </c>
      <c r="B237" s="5" t="s">
        <v>84</v>
      </c>
      <c r="C237" s="6">
        <v>2</v>
      </c>
      <c r="D237" s="6" t="s">
        <v>536</v>
      </c>
      <c r="E237" s="6" t="s">
        <v>118</v>
      </c>
      <c r="F237" s="6" t="str">
        <f>VLOOKUP($D237,Languages!B:C,2,FALSE)</f>
        <v>Documented procedures are established, followed, and maintained for activities in the RISK domain</v>
      </c>
      <c r="G237" s="6" t="str">
        <f>VLOOKUP($K237,Languages!B:C,2,FALSE)</f>
        <v>Documented procedures are established, followed, and maintained for activities in the RISK domain</v>
      </c>
      <c r="H237" s="6" t="str">
        <f>VLOOKUP($K237,Languages!B:F,4,FALSE)</f>
        <v>RISK-osion toimintaa varten on määritetty dokumentoidut toimintatavat, joita noudatetaan ja päivitetään säännöllisesti.</v>
      </c>
      <c r="I237" s="6">
        <f t="shared" si="11"/>
        <v>1</v>
      </c>
      <c r="J237" s="6">
        <f t="shared" si="10"/>
        <v>1</v>
      </c>
      <c r="K237" s="6" t="s">
        <v>536</v>
      </c>
      <c r="L237" s="6" t="s">
        <v>2846</v>
      </c>
      <c r="M237" s="6" t="s">
        <v>119</v>
      </c>
    </row>
    <row r="238" spans="1:13" ht="66.75" customHeight="1" x14ac:dyDescent="0.3">
      <c r="A238" s="1">
        <v>101</v>
      </c>
      <c r="B238" s="5" t="s">
        <v>84</v>
      </c>
      <c r="C238" s="6">
        <v>2</v>
      </c>
      <c r="D238" s="6" t="s">
        <v>537</v>
      </c>
      <c r="E238" s="6" t="s">
        <v>120</v>
      </c>
      <c r="F238" s="6" t="str">
        <f>VLOOKUP($D238,Languages!B:C,2,FALSE)</f>
        <v>Adequate resources (people, funding, and tools) are provided to support activities in the RISK domain</v>
      </c>
      <c r="G238" s="6" t="str">
        <f>VLOOKUP($K238,Languages!B:C,2,FALSE)</f>
        <v>Adequate resources (people, funding, and tools) are provided to support activities in the RISK domain</v>
      </c>
      <c r="H238" s="6" t="str">
        <f>VLOOKUP($K238,Languages!B:F,4,FALSE)</f>
        <v>RISK-osion toimintaa varten on tarjolla riittävät resurssit (henkilöstö, rahoitus ja työkalut).</v>
      </c>
      <c r="I238" s="6">
        <f t="shared" si="11"/>
        <v>1</v>
      </c>
      <c r="J238" s="6">
        <f t="shared" si="10"/>
        <v>1</v>
      </c>
      <c r="K238" s="6" t="s">
        <v>537</v>
      </c>
      <c r="L238" s="6" t="s">
        <v>2846</v>
      </c>
      <c r="M238" s="6" t="s">
        <v>121</v>
      </c>
    </row>
    <row r="239" spans="1:13" ht="207.75" customHeight="1" x14ac:dyDescent="0.3">
      <c r="A239" s="1">
        <v>102</v>
      </c>
      <c r="B239" s="5" t="s">
        <v>84</v>
      </c>
      <c r="C239" s="6">
        <v>3</v>
      </c>
      <c r="D239" s="6" t="s">
        <v>538</v>
      </c>
      <c r="E239" s="6" t="s">
        <v>122</v>
      </c>
      <c r="F239" s="6" t="str">
        <f>VLOOKUP($D239,Languages!B:C,2,FALSE)</f>
        <v>Up-to-date policies or other organizational directives define requirements for activities in the RISK domain</v>
      </c>
      <c r="G239" s="6" t="str">
        <f>VLOOKUP($K239,Languages!B:C,2,FALSE)</f>
        <v>Up-to-date policies or other organizational directives define requirements for activities in the RISK domain</v>
      </c>
      <c r="H239" s="6" t="str">
        <f>VLOOKUP($K239,Languages!B:F,4,FALSE)</f>
        <v>RISK-osion toimintaa ohjataan vaatimuksilla, jotka on asetettu organisaation johtotason politiikassa (tai vastaavassa ohjeistuksessa).</v>
      </c>
      <c r="I239" s="6">
        <f t="shared" si="11"/>
        <v>1</v>
      </c>
      <c r="J239" s="6">
        <f t="shared" si="10"/>
        <v>1</v>
      </c>
      <c r="K239" s="6" t="s">
        <v>538</v>
      </c>
      <c r="L239" s="6" t="s">
        <v>2846</v>
      </c>
      <c r="M239" s="6" t="s">
        <v>877</v>
      </c>
    </row>
    <row r="240" spans="1:13" ht="156" customHeight="1" x14ac:dyDescent="0.3">
      <c r="A240" s="1">
        <v>103</v>
      </c>
      <c r="B240" s="5" t="s">
        <v>84</v>
      </c>
      <c r="C240" s="6">
        <v>3</v>
      </c>
      <c r="D240" s="6" t="s">
        <v>539</v>
      </c>
      <c r="E240" s="6" t="s">
        <v>123</v>
      </c>
      <c r="F240" s="6" t="str">
        <f>VLOOKUP($D240,Languages!B:C,2,FALSE)</f>
        <v>Personnel performing activities in the RISK domain have the skills and knowledge needed to perform their assigned responsibilities</v>
      </c>
      <c r="G240" s="6" t="str">
        <f>VLOOKUP($K240,Languages!B:C,2,FALSE)</f>
        <v>Personnel performing activities in the RISK domain have the skills and knowledge needed to perform their assigned responsibilities</v>
      </c>
      <c r="H240" s="6" t="str">
        <f>VLOOKUP($K240,Languages!B:F,4,FALSE)</f>
        <v>RISK-osion toimintaa suorittavilla työntekijöillä on riittävät tiedot ja taidot tehtäviensä suorittamiseen.</v>
      </c>
      <c r="I240" s="6">
        <f t="shared" si="11"/>
        <v>1</v>
      </c>
      <c r="J240" s="6">
        <f t="shared" si="10"/>
        <v>0</v>
      </c>
      <c r="K240" s="6" t="s">
        <v>539</v>
      </c>
      <c r="L240" s="6" t="s">
        <v>2844</v>
      </c>
      <c r="M240" s="6" t="s">
        <v>124</v>
      </c>
    </row>
    <row r="241" spans="1:13" ht="134.25" customHeight="1" x14ac:dyDescent="0.3">
      <c r="A241" s="1">
        <v>104</v>
      </c>
      <c r="B241" s="5" t="s">
        <v>84</v>
      </c>
      <c r="C241" s="6">
        <v>3</v>
      </c>
      <c r="D241" s="6" t="s">
        <v>540</v>
      </c>
      <c r="E241" s="6" t="s">
        <v>125</v>
      </c>
      <c r="F241" s="6" t="str">
        <f>VLOOKUP($D241,Languages!B:C,2,FALSE)</f>
        <v>Responsibility, accountability, and authority for the performance of activities in the RISK domain are assigned to personnel</v>
      </c>
      <c r="G241" s="6" t="str">
        <f>VLOOKUP($K241,Languages!B:C,2,FALSE)</f>
        <v>Responsibility, accountability, and authority for the performance of activities in the RISK domain are assigned to personnel</v>
      </c>
      <c r="H241" s="6" t="str">
        <f>VLOOKUP($K241,Languages!B:F,4,FALSE)</f>
        <v>RISK-osion toiminnan suorittamiseen tarvittavat vastuut, tilivelvollisuudet ja valtuutukset on jalkautettu soveltuville työntekijöille.</v>
      </c>
      <c r="I241" s="6">
        <f t="shared" si="11"/>
        <v>1</v>
      </c>
      <c r="J241" s="6">
        <f t="shared" si="10"/>
        <v>0</v>
      </c>
      <c r="K241" s="6" t="s">
        <v>540</v>
      </c>
      <c r="L241" s="6" t="s">
        <v>2844</v>
      </c>
      <c r="M241" s="6" t="s">
        <v>430</v>
      </c>
    </row>
    <row r="242" spans="1:13" ht="144" customHeight="1" x14ac:dyDescent="0.3">
      <c r="A242" s="1">
        <v>105</v>
      </c>
      <c r="B242" s="8" t="s">
        <v>84</v>
      </c>
      <c r="C242" s="6">
        <v>3</v>
      </c>
      <c r="D242" s="6" t="s">
        <v>541</v>
      </c>
      <c r="E242" s="7" t="s">
        <v>126</v>
      </c>
      <c r="F242" s="6" t="str">
        <f>VLOOKUP($D242,Languages!B:C,2,FALSE)</f>
        <v>The effectiveness of activities in the RISK domain is evaluated and tracked</v>
      </c>
      <c r="G242" s="6" t="str">
        <f>VLOOKUP($K242,Languages!B:C,2,FALSE)</f>
        <v>The effectiveness of activities in the RISK domain is evaluated and tracked</v>
      </c>
      <c r="H242" s="6" t="str">
        <f>VLOOKUP($K242,Languages!B:F,4,FALSE)</f>
        <v>RISK-osion toiminnan vaikuttavuutta arvioidaan ja seurataan.</v>
      </c>
      <c r="I242" s="6">
        <f t="shared" si="11"/>
        <v>1</v>
      </c>
      <c r="J242" s="6">
        <f t="shared" si="10"/>
        <v>1</v>
      </c>
      <c r="K242" s="6" t="s">
        <v>541</v>
      </c>
      <c r="L242" s="6" t="s">
        <v>2846</v>
      </c>
      <c r="M242" s="7" t="s">
        <v>429</v>
      </c>
    </row>
    <row r="243" spans="1:13" ht="54" customHeight="1" x14ac:dyDescent="0.3">
      <c r="A243" s="1">
        <v>141</v>
      </c>
      <c r="B243" s="5" t="s">
        <v>168</v>
      </c>
      <c r="C243" s="6">
        <v>1</v>
      </c>
      <c r="D243" s="6" t="s">
        <v>577</v>
      </c>
      <c r="E243" s="6" t="s">
        <v>169</v>
      </c>
      <c r="F243" s="6" t="str">
        <f>VLOOKUP($D243,Languages!B:C,2,FALSE)</f>
        <v>Logging is occurring for assets important to the delivery of the function, at least in an ad hoc manner (ASSET-1a, ASSET-2a)</v>
      </c>
      <c r="G243" s="6" t="str">
        <f>VLOOKUP($K243,Languages!B:C,2,FALSE)</f>
        <v>Logging is occurring for assets important to the delivery of the function, at least in an ad hoc manner (ASSET-1a, ASSET-2a)</v>
      </c>
      <c r="H243" s="6" t="str">
        <f>VLOOKUP($K243,Languages!B:F,4,FALSE)</f>
        <v>Lokitietoa kerätään toiminnon kannalta tärkeistä laitteista, ohjelmistoista ja tietovarannoista [kts. ASSET-1a, ASSET-2a]. Tasolla 1 tämän ei tarvitse olla systemaattista ja säännöllistä.</v>
      </c>
      <c r="I243" s="6">
        <f t="shared" si="11"/>
        <v>1</v>
      </c>
      <c r="J243" s="6">
        <f t="shared" si="10"/>
        <v>0</v>
      </c>
      <c r="K243" s="6" t="s">
        <v>577</v>
      </c>
      <c r="L243" s="6" t="s">
        <v>2844</v>
      </c>
      <c r="M243" s="6" t="s">
        <v>908</v>
      </c>
    </row>
    <row r="244" spans="1:13" ht="120" customHeight="1" x14ac:dyDescent="0.3">
      <c r="A244" s="1">
        <v>142</v>
      </c>
      <c r="B244" s="5" t="s">
        <v>168</v>
      </c>
      <c r="C244" s="6">
        <v>2</v>
      </c>
      <c r="D244" s="6" t="s">
        <v>578</v>
      </c>
      <c r="E244" s="6" t="s">
        <v>170</v>
      </c>
      <c r="F244" s="6" t="str">
        <f>VLOOKUP($D244,Languages!B:C,2,FALSE)</f>
        <v>Logging is occurring for assets within the function that may be leveraged to achieve a threat objective, wherever feasible</v>
      </c>
      <c r="G244" s="6" t="str">
        <f>VLOOKUP($K244,Languages!B:C,2,FALSE)</f>
        <v>Logging is occurring for assets within the function that may be leveraged to achieve a threat objective, wherever feasible</v>
      </c>
      <c r="H244" s="6" t="str">
        <f>VLOOKUP($K244,Languages!B:F,4,FALSE)</f>
        <v>Lokitietoa kerätään sellaisista laitteista, ohjelmistoista ja tietovarannoista, joita voitaisiin käyttää hyökkääjän tavoitteen saavuttamiseen.</v>
      </c>
      <c r="I244" s="6">
        <f t="shared" si="11"/>
        <v>1</v>
      </c>
      <c r="J244" s="6">
        <f t="shared" si="10"/>
        <v>1</v>
      </c>
      <c r="K244" s="6" t="s">
        <v>578</v>
      </c>
      <c r="L244" s="6" t="s">
        <v>2846</v>
      </c>
      <c r="M244" s="6" t="s">
        <v>909</v>
      </c>
    </row>
    <row r="245" spans="1:13" ht="143.25" customHeight="1" x14ac:dyDescent="0.3">
      <c r="A245" s="1">
        <v>143</v>
      </c>
      <c r="B245" s="5" t="s">
        <v>168</v>
      </c>
      <c r="C245" s="6">
        <v>2</v>
      </c>
      <c r="D245" s="6" t="s">
        <v>579</v>
      </c>
      <c r="E245" s="6" t="s">
        <v>171</v>
      </c>
      <c r="F245" s="6" t="str">
        <f>VLOOKUP($D245,Languages!B:C,2,FALSE)</f>
        <v>Logging requirements are established and maintained for assets important to the delivery of the function and assets within the function that may be leveraged to achieve a threat objective (ASSET-1a, ASSET-2a)</v>
      </c>
      <c r="G245" s="6" t="str">
        <f>VLOOKUP($K245,Languages!B:C,2,FALSE)</f>
        <v>Logging requirements are established and maintained for assets important to the delivery of the function and assets within the function that may be leveraged to achieve a threat objective (ASSET-1a, ASSET-2a)</v>
      </c>
      <c r="H245" s="6" t="str">
        <f>VLOOKUP($K245,Languages!B:F,4,FALSE)</f>
        <v>Lokitukselle on määritetty tarkempia vaatimuksia, joita kohdissa 1a ja 1b kuvattujen laitteiden, ohjelmistojen ja tietovarantojen tulee noudattaa.</v>
      </c>
      <c r="I245" s="6">
        <f t="shared" si="11"/>
        <v>1</v>
      </c>
      <c r="J245" s="6">
        <f t="shared" si="10"/>
        <v>0</v>
      </c>
      <c r="K245" s="6" t="s">
        <v>579</v>
      </c>
      <c r="L245" s="6" t="s">
        <v>2844</v>
      </c>
      <c r="M245" s="6" t="s">
        <v>910</v>
      </c>
    </row>
    <row r="246" spans="1:13" ht="93.75" customHeight="1" x14ac:dyDescent="0.3">
      <c r="A246" s="1">
        <v>144</v>
      </c>
      <c r="B246" s="5" t="s">
        <v>168</v>
      </c>
      <c r="C246" s="6">
        <v>2</v>
      </c>
      <c r="D246" s="6" t="s">
        <v>580</v>
      </c>
      <c r="E246" s="6" t="s">
        <v>172</v>
      </c>
      <c r="F246" s="6" t="str">
        <f>VLOOKUP($D246,Languages!B:C,2,FALSE)</f>
        <v>Log data are being aggregated within the function</v>
      </c>
      <c r="G246" s="6" t="e">
        <f>VLOOKUP($K246,Languages!B:C,2,FALSE)</f>
        <v>#N/A</v>
      </c>
      <c r="H246" s="6" t="e">
        <f>VLOOKUP($K246,Languages!B:F,4,FALSE)</f>
        <v>#N/A</v>
      </c>
      <c r="I246" s="6">
        <f t="shared" si="11"/>
        <v>0</v>
      </c>
      <c r="J246" s="6" t="e">
        <f t="shared" si="10"/>
        <v>#N/A</v>
      </c>
      <c r="K246" s="6"/>
      <c r="L246" s="6" t="s">
        <v>2850</v>
      </c>
      <c r="M246" s="6" t="s">
        <v>911</v>
      </c>
    </row>
    <row r="247" spans="1:13" ht="105" customHeight="1" x14ac:dyDescent="0.3">
      <c r="A247" s="1">
        <v>145</v>
      </c>
      <c r="B247" s="5" t="s">
        <v>168</v>
      </c>
      <c r="C247" s="6">
        <v>2</v>
      </c>
      <c r="D247" s="6" t="s">
        <v>581</v>
      </c>
      <c r="E247" s="6" t="s">
        <v>173</v>
      </c>
      <c r="F247" s="6" t="str">
        <f>VLOOKUP($D247,Languages!B:C,2,FALSE)</f>
        <v>More rigorous logging is performed for higher priority assets (ASSET-1d)</v>
      </c>
      <c r="G247" s="6" t="str">
        <f>VLOOKUP($K247,Languages!B:C,2,FALSE)</f>
        <v>Log data are being aggregated within the function</v>
      </c>
      <c r="H247" s="6" t="str">
        <f>VLOOKUP($K247,Languages!B:F,4,FALSE)</f>
        <v>Lokitieto koostetaan yhteen keskitetysti toiminnon sisällä.</v>
      </c>
      <c r="I247" s="6">
        <f t="shared" si="11"/>
        <v>0</v>
      </c>
      <c r="J247" s="6">
        <f t="shared" si="10"/>
        <v>1</v>
      </c>
      <c r="K247" s="6" t="s">
        <v>580</v>
      </c>
      <c r="L247" s="6" t="s">
        <v>2846</v>
      </c>
      <c r="M247" s="6" t="s">
        <v>174</v>
      </c>
    </row>
    <row r="248" spans="1:13" ht="120.75" customHeight="1" x14ac:dyDescent="0.3">
      <c r="A248" s="1">
        <v>146</v>
      </c>
      <c r="B248" s="5" t="s">
        <v>168</v>
      </c>
      <c r="C248" s="6">
        <v>3</v>
      </c>
      <c r="D248" s="6" t="s">
        <v>582</v>
      </c>
      <c r="E248" s="6" t="s">
        <v>175</v>
      </c>
      <c r="F248" s="6" t="e">
        <f>VLOOKUP($D248,Languages!B:C,2,FALSE)</f>
        <v>#N/A</v>
      </c>
      <c r="G248" s="6" t="str">
        <f>VLOOKUP($K248,Languages!B:C,2,FALSE)</f>
        <v>More rigorous logging is performed for higher priority assets (ASSET-1d)</v>
      </c>
      <c r="H248" s="6" t="str">
        <f>VLOOKUP($K248,Languages!B:F,4,FALSE)</f>
        <v>Korkean prioriteetin laitteista, ohjelmistoista ja tietovarannoista [kts. ASSET-1d] kerätään perusteellisempaa lokitietoa.</v>
      </c>
      <c r="I248" s="6">
        <f t="shared" si="11"/>
        <v>0</v>
      </c>
      <c r="J248" s="6">
        <f t="shared" si="10"/>
        <v>0</v>
      </c>
      <c r="K248" s="6" t="s">
        <v>581</v>
      </c>
      <c r="L248" s="6" t="s">
        <v>2844</v>
      </c>
      <c r="M248" s="6" t="s">
        <v>912</v>
      </c>
    </row>
    <row r="249" spans="1:13" ht="79.5" customHeight="1" x14ac:dyDescent="0.3">
      <c r="A249" s="1">
        <v>147</v>
      </c>
      <c r="B249" s="5" t="s">
        <v>168</v>
      </c>
      <c r="C249" s="6">
        <v>1</v>
      </c>
      <c r="D249" s="6" t="s">
        <v>583</v>
      </c>
      <c r="E249" s="6" t="s">
        <v>176</v>
      </c>
      <c r="F249" s="6" t="str">
        <f>VLOOKUP($D249,Languages!B:C,2,FALSE)</f>
        <v>Periodic reviews of log data or other cybersecurity monitoring activities are performed, at least in an ad hoc manner</v>
      </c>
      <c r="G249" s="6" t="str">
        <f>VLOOKUP($K249,Languages!B:C,2,FALSE)</f>
        <v>Periodic reviews of log data or other cybersecurity monitoring activities are performed, at least in an ad hoc manner</v>
      </c>
      <c r="H249" s="6" t="str">
        <f>VLOOKUP($K249,Languages!B:F,4,FALSE)</f>
        <v>Lokitietojen tarkastelua ja muuta kyberturvallisuusvalvontaa tehdään. Tasolla 1 tämän ei tarvitse olla systemaattista ja säännöllistä.</v>
      </c>
      <c r="I249" s="6">
        <f t="shared" si="11"/>
        <v>1</v>
      </c>
      <c r="J249" s="6">
        <f t="shared" si="10"/>
        <v>1</v>
      </c>
      <c r="K249" s="6" t="s">
        <v>583</v>
      </c>
      <c r="L249" s="6" t="s">
        <v>2846</v>
      </c>
      <c r="M249" s="6" t="s">
        <v>913</v>
      </c>
    </row>
    <row r="250" spans="1:13" ht="133.5" customHeight="1" x14ac:dyDescent="0.3">
      <c r="A250" s="1">
        <v>148</v>
      </c>
      <c r="B250" s="5" t="s">
        <v>168</v>
      </c>
      <c r="C250" s="6">
        <v>1</v>
      </c>
      <c r="D250" s="6" t="s">
        <v>584</v>
      </c>
      <c r="E250" s="6" t="s">
        <v>177</v>
      </c>
      <c r="F250" s="6" t="str">
        <f>VLOOKUP($D250,Languages!B:C,2,FALSE)</f>
        <v>IT and OT environments are monitored for anomalous activity that may indicate a cybersecurity event, at least in an ad hoc manner</v>
      </c>
      <c r="G250" s="6" t="str">
        <f>VLOOKUP($K250,Languages!B:C,2,FALSE)</f>
        <v>IT and OT environments are monitored for anomalous activity that may indicate a cybersecurity event, at least in an ad hoc manner</v>
      </c>
      <c r="H250" s="6" t="str">
        <f>VLOOKUP($K250,Languages!B:F,4,FALSE)</f>
        <v>IT-ympäristöjä (ja mahdollisia OT-ympäristöjä) valvotaan poikkeavan toiminnan ja mahdollisten kybertapahtumien varalta. Tasolla 1 tämän ei tarvitse olla systemaattista ja säännöllistä.</v>
      </c>
      <c r="I250" s="6">
        <f t="shared" si="11"/>
        <v>1</v>
      </c>
      <c r="J250" s="6">
        <f t="shared" si="10"/>
        <v>0</v>
      </c>
      <c r="K250" s="6" t="s">
        <v>584</v>
      </c>
      <c r="L250" s="6" t="s">
        <v>2849</v>
      </c>
      <c r="M250" s="6" t="s">
        <v>914</v>
      </c>
    </row>
    <row r="251" spans="1:13" ht="143.25" customHeight="1" x14ac:dyDescent="0.3">
      <c r="A251" s="1">
        <v>149</v>
      </c>
      <c r="B251" s="5" t="s">
        <v>168</v>
      </c>
      <c r="C251" s="6">
        <v>2</v>
      </c>
      <c r="D251" s="6" t="s">
        <v>585</v>
      </c>
      <c r="E251" s="6" t="s">
        <v>178</v>
      </c>
      <c r="F251" s="6" t="str">
        <f>VLOOKUP($D251,Languages!B:C,2,FALSE)</f>
        <v>Monitoring and analysis requirements are established and maintained for the function and address timely review of event data</v>
      </c>
      <c r="G251" s="6" t="str">
        <f>VLOOKUP($K251,Languages!B:C,2,FALSE)</f>
        <v>Monitoring and analysis requirements are established and maintained for the function and address timely review of event data</v>
      </c>
      <c r="H251" s="6" t="str">
        <f>VLOOKUP($K251,Languages!B:F,4,FALSE)</f>
        <v>Valvonnalle ja havaintojen analysoinnille on määritetty tarkempia vaatimuksia, joita päivitetään säännöllisesti ja jotka kattavat tapahtumatietojen oikea-aikaisen tarkastelun.</v>
      </c>
      <c r="I251" s="6">
        <f t="shared" si="11"/>
        <v>1</v>
      </c>
      <c r="J251" s="6">
        <f t="shared" si="10"/>
        <v>1</v>
      </c>
      <c r="K251" s="6" t="s">
        <v>585</v>
      </c>
      <c r="L251" s="6" t="s">
        <v>2846</v>
      </c>
      <c r="M251" s="6" t="s">
        <v>915</v>
      </c>
    </row>
    <row r="252" spans="1:13" ht="170.25" customHeight="1" x14ac:dyDescent="0.3">
      <c r="A252" s="1">
        <v>150</v>
      </c>
      <c r="B252" s="5" t="s">
        <v>168</v>
      </c>
      <c r="C252" s="6">
        <v>2</v>
      </c>
      <c r="D252" s="6" t="s">
        <v>586</v>
      </c>
      <c r="E252" s="6" t="s">
        <v>179</v>
      </c>
      <c r="F252" s="6" t="str">
        <f>VLOOKUP($D252,Languages!B:C,2,FALSE)</f>
        <v>Indicators of anomalous activity are established and maintained based on system logs, data flows, network baselines, cybersecurity events, and architecture and are monitored across the IT and OT environments</v>
      </c>
      <c r="G252" s="6" t="str">
        <f>VLOOKUP($K252,Languages!B:C,2,FALSE)</f>
        <v>Indicators of anomalous activity are established and maintained based on system logs, data flows, network baselines, cybersecurity events, and architecture and are monitored across the IT and OT environments</v>
      </c>
      <c r="H252" s="6" t="str">
        <f>VLOOKUP($K252,Languages!B:F,4,FALSE)</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I252" s="6">
        <f t="shared" si="11"/>
        <v>1</v>
      </c>
      <c r="J252" s="6">
        <f t="shared" si="10"/>
        <v>1</v>
      </c>
      <c r="K252" s="6" t="s">
        <v>586</v>
      </c>
      <c r="L252" s="6" t="s">
        <v>2846</v>
      </c>
      <c r="M252" s="6" t="s">
        <v>916</v>
      </c>
    </row>
    <row r="253" spans="1:13" ht="93.75" customHeight="1" x14ac:dyDescent="0.3">
      <c r="A253" s="1">
        <v>151</v>
      </c>
      <c r="B253" s="5" t="s">
        <v>168</v>
      </c>
      <c r="C253" s="6">
        <v>2</v>
      </c>
      <c r="D253" s="6" t="s">
        <v>587</v>
      </c>
      <c r="E253" s="6" t="s">
        <v>180</v>
      </c>
      <c r="F253" s="6" t="str">
        <f>VLOOKUP($D253,Languages!B:C,2,FALSE)</f>
        <v>Alarms and alerts are configured and maintained to support the identification of cybersecurity events</v>
      </c>
      <c r="G253" s="6" t="str">
        <f>VLOOKUP($K253,Languages!B:C,2,FALSE)</f>
        <v>Alarms and alerts are configured and maintained to support the identification of cybersecurity events</v>
      </c>
      <c r="H253" s="6" t="str">
        <f>VLOOKUP($K253,Languages!B:F,4,FALSE)</f>
        <v>Kybertapahtumien tunnistamista varten on määritetty erilaisia hälytyksiä ja ilmoituksia, joita päivitetään säännöllisesti.</v>
      </c>
      <c r="I253" s="6">
        <f t="shared" si="11"/>
        <v>1</v>
      </c>
      <c r="J253" s="6">
        <f t="shared" si="10"/>
        <v>1</v>
      </c>
      <c r="K253" s="6" t="s">
        <v>587</v>
      </c>
      <c r="L253" s="6" t="s">
        <v>2846</v>
      </c>
      <c r="M253" s="6" t="s">
        <v>181</v>
      </c>
    </row>
    <row r="254" spans="1:13" ht="80.25" customHeight="1" x14ac:dyDescent="0.3">
      <c r="A254" s="1">
        <v>152</v>
      </c>
      <c r="B254" s="5" t="s">
        <v>168</v>
      </c>
      <c r="C254" s="6">
        <v>2</v>
      </c>
      <c r="D254" s="6" t="s">
        <v>588</v>
      </c>
      <c r="E254" s="6" t="s">
        <v>182</v>
      </c>
      <c r="F254" s="6" t="str">
        <f>VLOOKUP($D254,Languages!B:C,2,FALSE)</f>
        <v>Monitoring activities are aligned with the threat profile (THREAT-2d)</v>
      </c>
      <c r="G254" s="6" t="str">
        <f>VLOOKUP($K254,Languages!B:C,2,FALSE)</f>
        <v>Monitoring activities are aligned with the threat profile (THREAT-2d)</v>
      </c>
      <c r="H254" s="6" t="str">
        <f>VLOOKUP($K254,Languages!B:F,4,FALSE)</f>
        <v>Valvontatoimenpiteet ovat linjassa toiminnon uhkaprofiilin kanssa [kts. THREAT-2d].</v>
      </c>
      <c r="I254" s="6">
        <f t="shared" si="11"/>
        <v>1</v>
      </c>
      <c r="J254" s="6">
        <f t="shared" si="10"/>
        <v>0</v>
      </c>
      <c r="K254" s="6" t="s">
        <v>588</v>
      </c>
      <c r="L254" s="6" t="s">
        <v>2844</v>
      </c>
      <c r="M254" s="6" t="s">
        <v>917</v>
      </c>
    </row>
    <row r="255" spans="1:13" ht="81" customHeight="1" x14ac:dyDescent="0.3">
      <c r="A255" s="1">
        <v>153</v>
      </c>
      <c r="B255" s="5" t="s">
        <v>168</v>
      </c>
      <c r="C255" s="6">
        <v>3</v>
      </c>
      <c r="D255" s="6" t="s">
        <v>589</v>
      </c>
      <c r="E255" s="6" t="s">
        <v>183</v>
      </c>
      <c r="F255" s="6" t="str">
        <f>VLOOKUP($D255,Languages!B:C,2,FALSE)</f>
        <v>More rigorous monitoring is performed for higher priority assets (ASSET-1d)</v>
      </c>
      <c r="G255" s="6" t="str">
        <f>VLOOKUP($K255,Languages!B:C,2,FALSE)</f>
        <v>More rigorous monitoring is performed for higher priority assets (ASSET-1d)</v>
      </c>
      <c r="H255" s="6" t="str">
        <f>VLOOKUP($K255,Languages!B:F,4,FALSE)</f>
        <v>Tarkempaa valvontaa suoritetaan korkean prioriteetin laitteille, ohjelmistoille ja tietovarannoille [kts. ASSET-1d].</v>
      </c>
      <c r="I255" s="6">
        <f t="shared" si="11"/>
        <v>1</v>
      </c>
      <c r="J255" s="6">
        <f t="shared" si="10"/>
        <v>0</v>
      </c>
      <c r="K255" s="6" t="s">
        <v>589</v>
      </c>
      <c r="L255" s="6" t="s">
        <v>2844</v>
      </c>
      <c r="M255" s="6" t="s">
        <v>918</v>
      </c>
    </row>
    <row r="256" spans="1:13" ht="95.25" customHeight="1" x14ac:dyDescent="0.3">
      <c r="A256" s="1">
        <v>154</v>
      </c>
      <c r="B256" s="5" t="s">
        <v>168</v>
      </c>
      <c r="C256" s="6">
        <v>3</v>
      </c>
      <c r="D256" s="6" t="s">
        <v>590</v>
      </c>
      <c r="E256" s="6" t="s">
        <v>184</v>
      </c>
      <c r="F256" s="6" t="str">
        <f>VLOOKUP($D256,Languages!B:C,2,FALSE)</f>
        <v>Continuous monitoring is performed across IT and OT environments to identify anomalous activity</v>
      </c>
      <c r="G256" s="6" t="str">
        <f>VLOOKUP($K256,Languages!B:C,2,FALSE)</f>
        <v>Risk analysis information (RISK-3d) is used to identify indicators of anomalous activity</v>
      </c>
      <c r="H256" s="6" t="str">
        <f>VLOOKUP($K256,Languages!B:F,4,FALSE)</f>
        <v>Riskianalyyseistä saatua tietoa [kts. RISK-3d] hyödynnetään, kun määritetään poikkeavan toiminnan indikaattoreita.</v>
      </c>
      <c r="I256" s="6">
        <f t="shared" si="11"/>
        <v>0</v>
      </c>
      <c r="J256" s="6">
        <f t="shared" si="10"/>
        <v>1</v>
      </c>
      <c r="K256" s="6" t="s">
        <v>591</v>
      </c>
      <c r="L256" s="6" t="s">
        <v>2846</v>
      </c>
      <c r="M256" s="6" t="s">
        <v>919</v>
      </c>
    </row>
    <row r="257" spans="1:13" ht="157.5" customHeight="1" x14ac:dyDescent="0.3">
      <c r="A257" s="1">
        <v>155</v>
      </c>
      <c r="B257" s="5" t="s">
        <v>168</v>
      </c>
      <c r="C257" s="6">
        <v>3</v>
      </c>
      <c r="D257" s="6" t="s">
        <v>591</v>
      </c>
      <c r="E257" s="6" t="s">
        <v>185</v>
      </c>
      <c r="F257" s="6" t="str">
        <f>VLOOKUP($D257,Languages!B:C,2,FALSE)</f>
        <v>Risk analysis information (RISK-3d) is used to identify indicators of anomalous activity</v>
      </c>
      <c r="G257" s="6" t="e">
        <f>VLOOKUP($K257,Languages!B:C,2,FALSE)</f>
        <v>#N/A</v>
      </c>
      <c r="H257" s="6" t="e">
        <f>VLOOKUP($K257,Languages!B:F,4,FALSE)</f>
        <v>#N/A</v>
      </c>
      <c r="I257" s="6">
        <f t="shared" si="11"/>
        <v>0</v>
      </c>
      <c r="J257" s="6" t="e">
        <f t="shared" si="10"/>
        <v>#N/A</v>
      </c>
      <c r="K257" s="6"/>
      <c r="L257" s="6" t="s">
        <v>2850</v>
      </c>
      <c r="M257" s="6" t="s">
        <v>920</v>
      </c>
    </row>
    <row r="258" spans="1:13" ht="105.75" customHeight="1" x14ac:dyDescent="0.3">
      <c r="A258" s="1">
        <v>156</v>
      </c>
      <c r="B258" s="5" t="s">
        <v>168</v>
      </c>
      <c r="C258" s="6">
        <v>2</v>
      </c>
      <c r="D258" s="6" t="s">
        <v>592</v>
      </c>
      <c r="E258" s="6" t="s">
        <v>186</v>
      </c>
      <c r="F258" s="6" t="str">
        <f>VLOOKUP($D258,Languages!B:C,2,FALSE)</f>
        <v>Methods of communicating the current state of cybersecurity for the function are established and maintained</v>
      </c>
      <c r="G258" s="6" t="str">
        <f>VLOOKUP($K258,Languages!B:C,2,FALSE)</f>
        <v>Methods of communicating the current state of cybersecurity for the function are established and maintained</v>
      </c>
      <c r="H258" s="6" t="str">
        <f>VLOOKUP($K258,Languages!B:F,4,FALSE)</f>
        <v>Toiminnon kyberturvallisuuden tilannekuvan viestimiseksi on määritetty menetelmät, joita päivitetään säännöllisesti.</v>
      </c>
      <c r="I258" s="6">
        <f t="shared" si="11"/>
        <v>1</v>
      </c>
      <c r="J258" s="6">
        <f t="shared" ref="J258:J321" si="12">IF(E258=G258,1,0)</f>
        <v>1</v>
      </c>
      <c r="K258" s="6" t="s">
        <v>592</v>
      </c>
      <c r="L258" s="6" t="s">
        <v>2846</v>
      </c>
      <c r="M258" s="6" t="s">
        <v>921</v>
      </c>
    </row>
    <row r="259" spans="1:13" ht="81" customHeight="1" x14ac:dyDescent="0.3">
      <c r="A259" s="1">
        <v>157</v>
      </c>
      <c r="B259" s="5" t="s">
        <v>168</v>
      </c>
      <c r="C259" s="6">
        <v>2</v>
      </c>
      <c r="D259" s="6" t="s">
        <v>593</v>
      </c>
      <c r="E259" s="6" t="s">
        <v>187</v>
      </c>
      <c r="F259" s="6" t="str">
        <f>VLOOKUP($D259,Languages!B:C,2,FALSE)</f>
        <v>Monitoring data are aggregated to provide an understanding of the operational state of the function</v>
      </c>
      <c r="G259" s="6" t="str">
        <f>VLOOKUP($K259,Languages!B:C,2,FALSE)</f>
        <v>Monitoring data are aggregated to provide an understanding of the operational state of the function</v>
      </c>
      <c r="H259" s="6" t="str">
        <f>VLOOKUP($K259,Languages!B:F,4,FALSE)</f>
        <v>Valvontatieto kootaan yhteen toiminnon operatiivisen tilannekuvan muodostamiseksi.</v>
      </c>
      <c r="I259" s="6">
        <f t="shared" si="11"/>
        <v>1</v>
      </c>
      <c r="J259" s="6">
        <f t="shared" si="12"/>
        <v>1</v>
      </c>
      <c r="K259" s="6" t="s">
        <v>593</v>
      </c>
      <c r="L259" s="6" t="s">
        <v>2846</v>
      </c>
      <c r="M259" s="6" t="s">
        <v>922</v>
      </c>
    </row>
    <row r="260" spans="1:13" ht="94.5" customHeight="1" x14ac:dyDescent="0.3">
      <c r="A260" s="1">
        <v>158</v>
      </c>
      <c r="B260" s="5" t="s">
        <v>168</v>
      </c>
      <c r="C260" s="6">
        <v>2</v>
      </c>
      <c r="D260" s="6" t="s">
        <v>594</v>
      </c>
      <c r="E260" s="6" t="s">
        <v>188</v>
      </c>
      <c r="F260" s="6" t="str">
        <f>VLOOKUP($D260,Languages!B:C,2,FALSE)</f>
        <v>Relevant information from across the organization is available to enhance situational awareness</v>
      </c>
      <c r="G260" s="6" t="str">
        <f>VLOOKUP($K260,Languages!B:C,2,FALSE)</f>
        <v>Relevant information from across the organization is available to enhance situational awareness</v>
      </c>
      <c r="H260" s="6" t="str">
        <f>VLOOKUP($K260,Languages!B:F,4,FALSE)</f>
        <v>Tilannekuvan rikastamiseksi on saatavilla soveltuvaa tietoa eri puolilta organisaatiota.</v>
      </c>
      <c r="I260" s="6">
        <f t="shared" si="11"/>
        <v>1</v>
      </c>
      <c r="J260" s="6">
        <f t="shared" si="12"/>
        <v>1</v>
      </c>
      <c r="K260" s="6" t="s">
        <v>594</v>
      </c>
      <c r="L260" s="6" t="s">
        <v>2846</v>
      </c>
      <c r="M260" s="6" t="s">
        <v>923</v>
      </c>
    </row>
    <row r="261" spans="1:13" ht="81" customHeight="1" x14ac:dyDescent="0.3">
      <c r="A261" s="1">
        <v>159</v>
      </c>
      <c r="B261" s="5" t="s">
        <v>168</v>
      </c>
      <c r="C261" s="6">
        <v>3</v>
      </c>
      <c r="D261" s="6" t="s">
        <v>595</v>
      </c>
      <c r="E261" s="6" t="s">
        <v>189</v>
      </c>
      <c r="F261" s="6" t="str">
        <f>VLOOKUP($D261,Languages!B:C,2,FALSE)</f>
        <v>Situational awareness reporting requirements have been defined and address timely dissemination of cybersecurity information to organization-defined stakeholders</v>
      </c>
      <c r="G261" s="6" t="str">
        <f>VLOOKUP($K261,Languages!B:C,2,FALSE)</f>
        <v>Situational awareness reporting requirements have been defined and address timely dissemination of cybersecurity information to organization-defined stakeholders</v>
      </c>
      <c r="H261" s="6" t="str">
        <f>VLOOKUP($K261,Languages!B:F,4,FALSE)</f>
        <v>Tilannekuvan raportoinnista on määritetty vaatimuksia, joihin kuuluu oikea-aikaisen kyberturvallisuustiedon jakaminen organisaation määrittelemille sidosryhmille.</v>
      </c>
      <c r="I261" s="6">
        <f t="shared" si="11"/>
        <v>1</v>
      </c>
      <c r="J261" s="6">
        <f t="shared" si="12"/>
        <v>1</v>
      </c>
      <c r="K261" s="6" t="s">
        <v>595</v>
      </c>
      <c r="L261" s="6" t="s">
        <v>2846</v>
      </c>
      <c r="M261" s="6" t="s">
        <v>924</v>
      </c>
    </row>
    <row r="262" spans="1:13" ht="109.5" customHeight="1" x14ac:dyDescent="0.3">
      <c r="A262" s="1">
        <v>160</v>
      </c>
      <c r="B262" s="5" t="s">
        <v>168</v>
      </c>
      <c r="C262" s="6">
        <v>3</v>
      </c>
      <c r="D262" s="6" t="s">
        <v>596</v>
      </c>
      <c r="E262" s="6" t="s">
        <v>190</v>
      </c>
      <c r="F262" s="6" t="str">
        <f>VLOOKUP($D262,Languages!B:C,2,FALSE)</f>
        <v>Monitoring data are aggregated and analyzed to provide near-real-time understanding of the cybersecurity state of the function</v>
      </c>
      <c r="G262" s="6" t="str">
        <f>VLOOKUP($K262,Languages!B:C,2,FALSE)</f>
        <v>Relevant information from outside the organization is collected and made available across the organization to enhance situational awareness</v>
      </c>
      <c r="H262" s="6" t="str">
        <f>VLOOKUP($K262,Languages!B:F,4,FALSE)</f>
        <v>Tilannekuvan rikastamiseksi kerätään soveltuvaa tietoa organisaation ulkopuolelta. Lisäksi tätä tietoa jaetaan organisaation määrittelemille sisäisille sidosryhmille.</v>
      </c>
      <c r="I262" s="6">
        <f t="shared" si="11"/>
        <v>0</v>
      </c>
      <c r="J262" s="6">
        <f t="shared" si="12"/>
        <v>1</v>
      </c>
      <c r="K262" s="6" t="s">
        <v>597</v>
      </c>
      <c r="L262" s="6" t="s">
        <v>2846</v>
      </c>
      <c r="M262" s="6" t="s">
        <v>925</v>
      </c>
    </row>
    <row r="263" spans="1:13" ht="93.75" customHeight="1" x14ac:dyDescent="0.3">
      <c r="A263" s="1">
        <v>161</v>
      </c>
      <c r="B263" s="5" t="s">
        <v>168</v>
      </c>
      <c r="C263" s="6">
        <v>3</v>
      </c>
      <c r="D263" s="6" t="s">
        <v>597</v>
      </c>
      <c r="E263" s="6" t="s">
        <v>191</v>
      </c>
      <c r="F263" s="6" t="str">
        <f>VLOOKUP($D263,Languages!B:C,2,FALSE)</f>
        <v>Relevant information from outside the organization is collected and made available across the organization to enhance situational awareness</v>
      </c>
      <c r="G263" s="6" t="e">
        <f>VLOOKUP($K263,Languages!B:C,2,FALSE)</f>
        <v>#N/A</v>
      </c>
      <c r="H263" s="6" t="e">
        <f>VLOOKUP($K263,Languages!B:F,4,FALSE)</f>
        <v>#N/A</v>
      </c>
      <c r="I263" s="6">
        <f t="shared" si="11"/>
        <v>0</v>
      </c>
      <c r="J263" s="6" t="e">
        <f t="shared" si="12"/>
        <v>#N/A</v>
      </c>
      <c r="K263" s="6"/>
      <c r="L263" s="6" t="s">
        <v>2843</v>
      </c>
      <c r="M263" s="6" t="s">
        <v>926</v>
      </c>
    </row>
    <row r="264" spans="1:13" ht="129.75" customHeight="1" x14ac:dyDescent="0.3">
      <c r="A264" s="1">
        <v>162</v>
      </c>
      <c r="B264" s="5" t="s">
        <v>168</v>
      </c>
      <c r="C264" s="6">
        <v>3</v>
      </c>
      <c r="D264" s="6" t="s">
        <v>598</v>
      </c>
      <c r="E264" s="6" t="s">
        <v>192</v>
      </c>
      <c r="F264" s="6" t="str">
        <f>VLOOKUP($D264,Languages!B:C,2,FALSE)</f>
        <v>Procedures are in place to analyze received cybersecurity information in support of situational awareness</v>
      </c>
      <c r="G264" s="6" t="e">
        <f>VLOOKUP($K264,Languages!B:C,2,FALSE)</f>
        <v>#N/A</v>
      </c>
      <c r="H264" s="6" t="e">
        <f>VLOOKUP($K264,Languages!B:F,4,FALSE)</f>
        <v>#N/A</v>
      </c>
      <c r="I264" s="6">
        <f t="shared" si="11"/>
        <v>0</v>
      </c>
      <c r="J264" s="6" t="e">
        <f t="shared" si="12"/>
        <v>#N/A</v>
      </c>
      <c r="K264" s="6"/>
      <c r="L264" s="6" t="s">
        <v>2843</v>
      </c>
      <c r="M264" s="6" t="s">
        <v>927</v>
      </c>
    </row>
    <row r="265" spans="1:13" ht="95.25" customHeight="1" x14ac:dyDescent="0.3">
      <c r="A265" s="1">
        <v>163</v>
      </c>
      <c r="B265" s="5" t="s">
        <v>168</v>
      </c>
      <c r="C265" s="6">
        <v>2</v>
      </c>
      <c r="D265" s="6" t="s">
        <v>599</v>
      </c>
      <c r="E265" s="6" t="s">
        <v>193</v>
      </c>
      <c r="F265" s="6" t="str">
        <f>VLOOKUP($D265,Languages!B:C,2,FALSE)</f>
        <v>Documented procedures are established, followed, and maintained for activities in the SITUATION domain</v>
      </c>
      <c r="G265" s="6" t="str">
        <f>VLOOKUP($K265,Languages!B:C,2,FALSE)</f>
        <v>Documented procedures are established, followed, and maintained for activities in the SITUATION domain</v>
      </c>
      <c r="H265" s="6" t="str">
        <f>VLOOKUP($K265,Languages!B:F,4,FALSE)</f>
        <v>SITUATION-osion toimintaa varten on määritetty dokumentoidut toimintatavat, joita noudatetaan ja päivitetään säännöllisesti.</v>
      </c>
      <c r="I265" s="6">
        <f t="shared" si="11"/>
        <v>1</v>
      </c>
      <c r="J265" s="6">
        <f t="shared" si="12"/>
        <v>1</v>
      </c>
      <c r="K265" s="6" t="s">
        <v>599</v>
      </c>
      <c r="L265" s="6" t="s">
        <v>2846</v>
      </c>
      <c r="M265" s="6" t="s">
        <v>194</v>
      </c>
    </row>
    <row r="266" spans="1:13" ht="81.75" customHeight="1" x14ac:dyDescent="0.3">
      <c r="A266" s="1">
        <v>164</v>
      </c>
      <c r="B266" s="5" t="s">
        <v>168</v>
      </c>
      <c r="C266" s="6">
        <v>2</v>
      </c>
      <c r="D266" s="6" t="s">
        <v>600</v>
      </c>
      <c r="E266" s="6" t="s">
        <v>195</v>
      </c>
      <c r="F266" s="6" t="str">
        <f>VLOOKUP($D266,Languages!B:C,2,FALSE)</f>
        <v>Adequate resources (people, funding, and tools) are provided to support activities in the SITUATION domain</v>
      </c>
      <c r="G266" s="6" t="str">
        <f>VLOOKUP($K266,Languages!B:C,2,FALSE)</f>
        <v>Adequate resources (people, funding, and tools) are provided to support activities in the SITUATION domain</v>
      </c>
      <c r="H266" s="6" t="str">
        <f>VLOOKUP($K266,Languages!B:F,4,FALSE)</f>
        <v>SITUATION-osion toimintaa varten on tarjolla riittävät resurssit (henkilöstö, rahoitus ja työkalut).</v>
      </c>
      <c r="I266" s="6">
        <f t="shared" si="11"/>
        <v>1</v>
      </c>
      <c r="J266" s="6">
        <f t="shared" si="12"/>
        <v>1</v>
      </c>
      <c r="K266" s="6" t="s">
        <v>600</v>
      </c>
      <c r="L266" s="6" t="s">
        <v>2846</v>
      </c>
      <c r="M266" s="6" t="s">
        <v>196</v>
      </c>
    </row>
    <row r="267" spans="1:13" ht="96" customHeight="1" x14ac:dyDescent="0.3">
      <c r="A267" s="1">
        <v>165</v>
      </c>
      <c r="B267" s="5" t="s">
        <v>168</v>
      </c>
      <c r="C267" s="6">
        <v>3</v>
      </c>
      <c r="D267" s="6" t="s">
        <v>601</v>
      </c>
      <c r="E267" s="6" t="s">
        <v>197</v>
      </c>
      <c r="F267" s="6" t="str">
        <f>VLOOKUP($D267,Languages!B:C,2,FALSE)</f>
        <v>Up-to-date policies or other organizational directives define requirements for activities in the SITUATION domain</v>
      </c>
      <c r="G267" s="6" t="str">
        <f>VLOOKUP($K267,Languages!B:C,2,FALSE)</f>
        <v>Up-to-date policies or other organizational directives define requirements for activities in the SITUATION domain</v>
      </c>
      <c r="H267" s="6" t="str">
        <f>VLOOKUP($K267,Languages!B:F,4,FALSE)</f>
        <v>SITUATION-osion toimintaa ohjataan vaatimuksilla, jotka on asetettu organisaation johtotason politiikassa (tai vastaavassa ohjeistuksessa).</v>
      </c>
      <c r="I267" s="6">
        <f t="shared" si="11"/>
        <v>1</v>
      </c>
      <c r="J267" s="6">
        <f t="shared" si="12"/>
        <v>1</v>
      </c>
      <c r="K267" s="6" t="s">
        <v>601</v>
      </c>
      <c r="L267" s="6" t="s">
        <v>2846</v>
      </c>
      <c r="M267" s="6" t="s">
        <v>928</v>
      </c>
    </row>
    <row r="268" spans="1:13" ht="93.75" customHeight="1" x14ac:dyDescent="0.3">
      <c r="A268" s="1">
        <v>166</v>
      </c>
      <c r="B268" s="5" t="s">
        <v>168</v>
      </c>
      <c r="C268" s="6">
        <v>3</v>
      </c>
      <c r="D268" s="6" t="s">
        <v>602</v>
      </c>
      <c r="E268" s="6" t="s">
        <v>198</v>
      </c>
      <c r="F268" s="6" t="str">
        <f>VLOOKUP($D268,Languages!B:C,2,FALSE)</f>
        <v>Personnel performing activities in the SITUATION domain have the skills and knowledge needed to perform their assigned responsibilities</v>
      </c>
      <c r="G268" s="6" t="str">
        <f>VLOOKUP($K268,Languages!B:C,2,FALSE)</f>
        <v>Responsibility, accountability, and authority for the performance of activities in the SITUATION domain are assigned to personnel</v>
      </c>
      <c r="H268" s="6" t="str">
        <f>VLOOKUP($K268,Languages!B:F,4,FALSE)</f>
        <v>SITUATION-osion toiminnan suorittamiseen tarvittavat vastuut, tilivelvollisuudet ja valtuutukset on jalkautettu soveltuville työntekijöille.</v>
      </c>
      <c r="I268" s="6">
        <f t="shared" si="11"/>
        <v>0</v>
      </c>
      <c r="J268" s="6">
        <f t="shared" si="12"/>
        <v>1</v>
      </c>
      <c r="K268" s="6" t="s">
        <v>603</v>
      </c>
      <c r="L268" s="6" t="s">
        <v>2846</v>
      </c>
      <c r="M268" s="6" t="s">
        <v>199</v>
      </c>
    </row>
    <row r="269" spans="1:13" ht="92.25" customHeight="1" x14ac:dyDescent="0.3">
      <c r="A269" s="1">
        <v>167</v>
      </c>
      <c r="B269" s="5" t="s">
        <v>168</v>
      </c>
      <c r="C269" s="6">
        <v>3</v>
      </c>
      <c r="D269" s="6" t="s">
        <v>603</v>
      </c>
      <c r="E269" s="6" t="s">
        <v>200</v>
      </c>
      <c r="F269" s="6" t="str">
        <f>VLOOKUP($D269,Languages!B:C,2,FALSE)</f>
        <v>Responsibility, accountability, and authority for the performance of activities in the SITUATION domain are assigned to personnel</v>
      </c>
      <c r="G269" s="6" t="str">
        <f>VLOOKUP($K269,Languages!B:C,2,FALSE)</f>
        <v>Personnel performing activities in the SITUATION domain have the skills and knowledge needed to perform their assigned responsibilities</v>
      </c>
      <c r="H269" s="6" t="str">
        <f>VLOOKUP($K269,Languages!B:F,4,FALSE)</f>
        <v>SITUATION-osion toimintaa suorittavilla työntekijöillä on riittävät tiedot ja taidot tehtäviensä suorittamiseen.</v>
      </c>
      <c r="I269" s="6">
        <f t="shared" si="11"/>
        <v>0</v>
      </c>
      <c r="J269" s="6">
        <f t="shared" si="12"/>
        <v>1</v>
      </c>
      <c r="K269" s="6" t="s">
        <v>602</v>
      </c>
      <c r="L269" s="6" t="s">
        <v>2846</v>
      </c>
      <c r="M269" s="6" t="s">
        <v>201</v>
      </c>
    </row>
    <row r="270" spans="1:13" ht="70.5" customHeight="1" x14ac:dyDescent="0.3">
      <c r="A270" s="1">
        <v>168</v>
      </c>
      <c r="B270" s="5" t="s">
        <v>168</v>
      </c>
      <c r="C270" s="6">
        <v>3</v>
      </c>
      <c r="D270" s="6" t="s">
        <v>604</v>
      </c>
      <c r="E270" s="6" t="s">
        <v>202</v>
      </c>
      <c r="F270" s="6" t="str">
        <f>VLOOKUP($D270,Languages!B:C,2,FALSE)</f>
        <v>The effectiveness of activities in the SITUATION domain is evaluated and tracked</v>
      </c>
      <c r="G270" s="6" t="str">
        <f>VLOOKUP($K270,Languages!B:C,2,FALSE)</f>
        <v>The effectiveness of activities in the SITUATION domain is evaluated and tracked</v>
      </c>
      <c r="H270" s="6" t="str">
        <f>VLOOKUP($K270,Languages!B:F,4,FALSE)</f>
        <v>SITUATION-osion toiminnan vaikuttavuutta arvioidaan ja seurataan.</v>
      </c>
      <c r="I270" s="6">
        <f t="shared" si="11"/>
        <v>1</v>
      </c>
      <c r="J270" s="6">
        <f t="shared" si="12"/>
        <v>1</v>
      </c>
      <c r="K270" s="6" t="s">
        <v>604</v>
      </c>
      <c r="L270" s="6" t="s">
        <v>2846</v>
      </c>
      <c r="M270" s="6" t="s">
        <v>203</v>
      </c>
    </row>
    <row r="271" spans="1:13" ht="223.5" customHeight="1" x14ac:dyDescent="0.3">
      <c r="A271" s="1">
        <v>218</v>
      </c>
      <c r="B271" s="5" t="s">
        <v>260</v>
      </c>
      <c r="C271" s="6">
        <v>1</v>
      </c>
      <c r="D271" s="6" t="s">
        <v>654</v>
      </c>
      <c r="E271" s="6" t="s">
        <v>261</v>
      </c>
      <c r="F271" s="6" t="str">
        <f>VLOOKUP($D271,Languages!B:C,2,FALSE)</f>
        <v>Important IT and OT third-party dependencies are identified (that is, internal and external parties on which the delivery of the function depends, including operating partners), at least in an ad hoc manner</v>
      </c>
      <c r="G271" s="6" t="str">
        <f>VLOOKUP($K271,Languages!B:C,2,FALSE)</f>
        <v>Important IT and OT third-party dependencies are identified (that is, internal and external parties on which the delivery of the function depends, including operating partners), at least in an ad hoc manner</v>
      </c>
      <c r="H271" s="6" t="str">
        <f>VLOOKUP($K271,Languages!B:F,4,FALSE)</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I271" s="6">
        <f t="shared" si="11"/>
        <v>1</v>
      </c>
      <c r="J271" s="6">
        <f t="shared" si="12"/>
        <v>1</v>
      </c>
      <c r="K271" s="6" t="s">
        <v>654</v>
      </c>
      <c r="L271" s="6" t="s">
        <v>2846</v>
      </c>
      <c r="M271" s="6" t="s">
        <v>970</v>
      </c>
    </row>
    <row r="272" spans="1:13" ht="186" customHeight="1" x14ac:dyDescent="0.3">
      <c r="A272" s="1">
        <v>219</v>
      </c>
      <c r="B272" s="5" t="s">
        <v>260</v>
      </c>
      <c r="C272" s="6">
        <v>1</v>
      </c>
      <c r="D272" s="6" t="s">
        <v>655</v>
      </c>
      <c r="E272" s="6" t="s">
        <v>262</v>
      </c>
      <c r="F272" s="6" t="str">
        <f>VLOOKUP($D272,Languages!B:C,2,FALSE)</f>
        <v>Third parties that have access to, control of, or custody of any IT, OT, or information assets important to the delivery of the function are identified, at least in an ad hoc manner</v>
      </c>
      <c r="G272" s="6" t="str">
        <f>VLOOKUP($K272,Languages!B:C,2,FALSE)</f>
        <v>Third parties that have access to, control of, or custody of any IT, OT, or information assets important to the delivery of the function are identified, at least in an ad hoc manner</v>
      </c>
      <c r="H272" s="6" t="str">
        <f>VLOOKUP($K272,Languages!B:F,4,FALSE)</f>
        <v>Kumppaniverkoston toimijat, jotka omistavat, hallinnoivat tai pääsevät muutoin käyttämään toiminnon kannalta tärkeitä laitteita, ohjelmistoja tai tietovarantoja, on tunnistettu. Tasolla 1 tämän ei tarvitse olla systemaattista ja säännöllistä.</v>
      </c>
      <c r="I272" s="6">
        <f t="shared" si="11"/>
        <v>1</v>
      </c>
      <c r="J272" s="6">
        <f t="shared" si="12"/>
        <v>0</v>
      </c>
      <c r="K272" s="6" t="s">
        <v>655</v>
      </c>
      <c r="L272" s="6" t="s">
        <v>2844</v>
      </c>
      <c r="M272" s="6" t="s">
        <v>971</v>
      </c>
    </row>
    <row r="273" spans="1:13" ht="132" customHeight="1" x14ac:dyDescent="0.3">
      <c r="A273" s="1">
        <v>220</v>
      </c>
      <c r="B273" s="5" t="s">
        <v>260</v>
      </c>
      <c r="C273" s="6">
        <v>2</v>
      </c>
      <c r="D273" s="6" t="s">
        <v>656</v>
      </c>
      <c r="E273" s="6" t="s">
        <v>263</v>
      </c>
      <c r="F273" s="6" t="str">
        <f>VLOOKUP($D273,Languages!B:C,2,FALSE)</f>
        <v>Third parties are prioritized according to established criteria (for example, importance to the delivery of the function, impact of a compromise or disruption, ability to negotiate cybersecurity requirements within contracts)</v>
      </c>
      <c r="G273" s="6" t="e">
        <f>VLOOKUP($K273,Languages!B:C,2,FALSE)</f>
        <v>#N/A</v>
      </c>
      <c r="H273" s="6" t="e">
        <f>VLOOKUP($K273,Languages!B:F,4,FALSE)</f>
        <v>#N/A</v>
      </c>
      <c r="I273" s="6">
        <f t="shared" si="11"/>
        <v>0</v>
      </c>
      <c r="J273" s="6" t="e">
        <f t="shared" si="12"/>
        <v>#N/A</v>
      </c>
      <c r="K273" s="6"/>
      <c r="L273" s="6" t="s">
        <v>2850</v>
      </c>
      <c r="M273" s="6" t="s">
        <v>972</v>
      </c>
    </row>
    <row r="274" spans="1:13" ht="156" customHeight="1" x14ac:dyDescent="0.3">
      <c r="A274" s="1">
        <v>221</v>
      </c>
      <c r="B274" s="5" t="s">
        <v>260</v>
      </c>
      <c r="C274" s="6">
        <v>2</v>
      </c>
      <c r="D274" s="6" t="s">
        <v>657</v>
      </c>
      <c r="E274" s="6" t="s">
        <v>264</v>
      </c>
      <c r="F274" s="6" t="str">
        <f>VLOOKUP($D274,Languages!B:C,2,FALSE)</f>
        <v>Escalated prioritization is assigned to suppliers and other third parties whose compromise or disruption could cause significant consequences (for example, single-source suppliers, suppliers with privileged access)</v>
      </c>
      <c r="G274" s="6" t="str">
        <f>VLOOKUP($K274,Languages!B:C,2,FALSE)</f>
        <v>Third parties are prioritized according to established criteria (for example, importance to the delivery of the function, impact of a compromise or disruption, ability to negotiate cybersecurity requirements within contracts)</v>
      </c>
      <c r="H274" s="6" t="str">
        <f>VLOOKUP($K274,Languages!B:F,4,FALSE)</f>
        <v>Kumppaniverkoston toimijat on priorisoitu käyttäen määriteltyjä kriteerejä (esimerkiksi tärkeys toiminnolle, mahdollisen loukkauksen tai häiriötilanteen vaikutus, mahdollisuus neuvotella sopimuksiin asetettavista kyberturvallisuusvaatimuksista).</v>
      </c>
      <c r="I274" s="6">
        <f t="shared" si="11"/>
        <v>0</v>
      </c>
      <c r="J274" s="6">
        <f t="shared" si="12"/>
        <v>1</v>
      </c>
      <c r="K274" s="6" t="s">
        <v>656</v>
      </c>
      <c r="L274" s="6" t="s">
        <v>2846</v>
      </c>
      <c r="M274" s="6" t="s">
        <v>973</v>
      </c>
    </row>
    <row r="275" spans="1:13" ht="55.5" customHeight="1" x14ac:dyDescent="0.3">
      <c r="A275" s="1">
        <v>222</v>
      </c>
      <c r="B275" s="5" t="s">
        <v>260</v>
      </c>
      <c r="C275" s="6">
        <v>2</v>
      </c>
      <c r="D275" s="6" t="s">
        <v>658</v>
      </c>
      <c r="E275" s="6" t="s">
        <v>265</v>
      </c>
      <c r="F275" s="6" t="str">
        <f>VLOOKUP($D275,Languages!B:C,2,FALSE)</f>
        <v>Prioritization of suppliers and other third parties is updated periodically and according to defined triggers, such as system changes and external events</v>
      </c>
      <c r="G275" s="6" t="str">
        <f>VLOOKUP($K275,Languages!B:C,2,FALSE)</f>
        <v>Escalated prioritization is assigned to suppliers and other third parties whose compromise or disruption could cause significant consequences (for example, single-source suppliers, suppliers with privileged access)</v>
      </c>
      <c r="H275" s="6" t="str">
        <f>VLOOKUP($K275,Languages!B:F,4,FALSE)</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I275" s="6">
        <f t="shared" si="11"/>
        <v>0</v>
      </c>
      <c r="J275" s="6">
        <f t="shared" si="12"/>
        <v>1</v>
      </c>
      <c r="K275" s="6" t="s">
        <v>657</v>
      </c>
      <c r="L275" s="6" t="s">
        <v>2846</v>
      </c>
      <c r="M275" s="6" t="s">
        <v>974</v>
      </c>
    </row>
    <row r="276" spans="1:13" ht="80.25" customHeight="1" x14ac:dyDescent="0.3">
      <c r="A276" s="1">
        <v>223</v>
      </c>
      <c r="B276" s="5" t="s">
        <v>260</v>
      </c>
      <c r="C276" s="6">
        <v>3</v>
      </c>
      <c r="D276" s="6" t="s">
        <v>659</v>
      </c>
      <c r="E276" s="6" t="s">
        <v>266</v>
      </c>
      <c r="F276" s="6" t="e">
        <f>VLOOKUP($D276,Languages!B:C,2,FALSE)</f>
        <v>#N/A</v>
      </c>
      <c r="G276" s="6" t="str">
        <f>VLOOKUP($K276,Languages!B:C,2,FALSE)</f>
        <v>Prioritization of suppliers and other third parties is updated periodically and according to defined triggers, such as system changes and external events</v>
      </c>
      <c r="H276" s="6" t="str">
        <f>VLOOKUP($K276,Languages!B:F,4,FALSE)</f>
        <v>Toimittajien ja muiden kumppaniverkoston toimijoiden priorisointia päivitetään aika ajoin ja määriteltyjen tilanteiden kuten järjestelmämuutosten tai ulkoisten tapahtumien yhteydessä.</v>
      </c>
      <c r="I276" s="6">
        <f t="shared" si="11"/>
        <v>0</v>
      </c>
      <c r="J276" s="6">
        <f t="shared" si="12"/>
        <v>1</v>
      </c>
      <c r="K276" s="6" t="s">
        <v>658</v>
      </c>
      <c r="L276" s="6" t="s">
        <v>2846</v>
      </c>
      <c r="M276" s="6" t="s">
        <v>975</v>
      </c>
    </row>
    <row r="277" spans="1:13" ht="108.75" customHeight="1" x14ac:dyDescent="0.3">
      <c r="A277" s="1">
        <v>224</v>
      </c>
      <c r="B277" s="5" t="s">
        <v>260</v>
      </c>
      <c r="C277" s="6">
        <v>1</v>
      </c>
      <c r="D277" s="6" t="s">
        <v>660</v>
      </c>
      <c r="E277" s="6" t="s">
        <v>267</v>
      </c>
      <c r="F277" s="6" t="str">
        <f>VLOOKUP($D277,Languages!B:C,2,FALSE)</f>
        <v>The selection of suppliers and other third parties includes consideration of their cybersecurity qualifications, at least in an ad hoc manner</v>
      </c>
      <c r="G277" s="6" t="str">
        <f>VLOOKUP($K277,Languages!B:C,2,FALSE)</f>
        <v>The selection of suppliers and other third parties includes consideration of their cybersecurity qualifications, at least in an ad hoc manner</v>
      </c>
      <c r="H277" s="6" t="str">
        <f>VLOOKUP($K277,Languages!B:F,4,FALSE)</f>
        <v>Toimittajien ja muiden kumppaniverkoston toimijoiden valintaan vaikuttaa arvio niiden kyberturvallisuuskelpoisuuksista. Tasolla 1 tämän ei tarvitse olla systemaattista ja säännöllistä.</v>
      </c>
      <c r="I277" s="6">
        <f t="shared" ref="I277:I340" si="13">IF(D277=K277,1,0)</f>
        <v>1</v>
      </c>
      <c r="J277" s="6">
        <f t="shared" si="12"/>
        <v>1</v>
      </c>
      <c r="K277" s="6" t="s">
        <v>660</v>
      </c>
      <c r="L277" s="6" t="s">
        <v>2846</v>
      </c>
      <c r="M277" s="6" t="s">
        <v>976</v>
      </c>
    </row>
    <row r="278" spans="1:13" ht="121.5" customHeight="1" x14ac:dyDescent="0.3">
      <c r="A278" s="1">
        <v>225</v>
      </c>
      <c r="B278" s="5" t="s">
        <v>260</v>
      </c>
      <c r="C278" s="6">
        <v>1</v>
      </c>
      <c r="D278" s="6" t="s">
        <v>661</v>
      </c>
      <c r="E278" s="6" t="s">
        <v>268</v>
      </c>
      <c r="F278" s="6" t="str">
        <f>VLOOKUP($D278,Languages!B:C,2,FALSE)</f>
        <v>The selection of products and services includes consideration of their cybersecurity capabilities, at least in an ad hoc manner</v>
      </c>
      <c r="G278" s="6" t="str">
        <f>VLOOKUP($K278,Languages!B:C,2,FALSE)</f>
        <v>The selection of products and services includes consideration of their cybersecurity capabilities, at least in an ad hoc manner</v>
      </c>
      <c r="H278" s="6" t="str">
        <f>VLOOKUP($K278,Languages!B:F,4,FALSE)</f>
        <v>Tuotteiden ja palveluiden valintaan vaikuttaa arvio niiden kyberkyvykkyyksistä. Tasolla 1 tämän ei tarvitse olla systemaattista ja säännöllistä.</v>
      </c>
      <c r="I278" s="6">
        <f t="shared" si="13"/>
        <v>1</v>
      </c>
      <c r="J278" s="6">
        <f t="shared" si="12"/>
        <v>1</v>
      </c>
      <c r="K278" s="6" t="s">
        <v>661</v>
      </c>
      <c r="L278" s="6" t="s">
        <v>2846</v>
      </c>
      <c r="M278" s="6" t="s">
        <v>977</v>
      </c>
    </row>
    <row r="279" spans="1:13" ht="119.25" customHeight="1" x14ac:dyDescent="0.3">
      <c r="A279" s="1">
        <v>226</v>
      </c>
      <c r="B279" s="5" t="s">
        <v>260</v>
      </c>
      <c r="C279" s="6">
        <v>2</v>
      </c>
      <c r="D279" s="6" t="s">
        <v>662</v>
      </c>
      <c r="E279" s="6" t="s">
        <v>269</v>
      </c>
      <c r="F279" s="6" t="str">
        <f>VLOOKUP($D279,Languages!B:C,2,FALSE)</f>
        <v>A defined method is followed to identify cybersecurity requirements and implement associated controls that protect against the risks arising from suppliers and other third parties</v>
      </c>
      <c r="G279" s="6" t="str">
        <f>VLOOKUP($K279,Languages!B:C,2,FALSE)</f>
        <v>A defined method is followed to identify cybersecurity requirements and implement associated controls that protect against the risks arising from suppliers and other third parties</v>
      </c>
      <c r="H279" s="6" t="str">
        <f>VLOOKUP($K279,Languages!B:F,4,FALSE)</f>
        <v>Määriteltyjä menetelmiä noudatetaan, kun tunnistetaan kyberturvallisuusvaatimuksia ja toteutetaan niihin liittyviä suojaustoimia, joilla suojaudutaan toimittajista ja kumppaniverkoston toimijoista aiheutuvilta riskeiltä.</v>
      </c>
      <c r="I279" s="6">
        <f t="shared" si="13"/>
        <v>1</v>
      </c>
      <c r="J279" s="6">
        <f t="shared" si="12"/>
        <v>1</v>
      </c>
      <c r="K279" s="6" t="s">
        <v>662</v>
      </c>
      <c r="L279" s="6" t="s">
        <v>2846</v>
      </c>
      <c r="M279" s="6" t="s">
        <v>978</v>
      </c>
    </row>
    <row r="280" spans="1:13" ht="83.25" customHeight="1" x14ac:dyDescent="0.3">
      <c r="A280" s="1">
        <v>227</v>
      </c>
      <c r="B280" s="5" t="s">
        <v>260</v>
      </c>
      <c r="C280" s="6">
        <v>2</v>
      </c>
      <c r="D280" s="6" t="s">
        <v>663</v>
      </c>
      <c r="E280" s="6" t="s">
        <v>270</v>
      </c>
      <c r="F280" s="6" t="str">
        <f>VLOOKUP($D280,Languages!B:C,2,FALSE)</f>
        <v>A defined method is followed to evaluate and select suppliers and other third parties</v>
      </c>
      <c r="G280" s="6" t="str">
        <f>VLOOKUP($K280,Languages!B:C,2,FALSE)</f>
        <v>A defined method is followed to evaluate and select suppliers and other third parties</v>
      </c>
      <c r="H280" s="6" t="str">
        <f>VLOOKUP($K280,Languages!B:F,4,FALSE)</f>
        <v>Määriteltyjä menetelmiä noudatetaan, kun arvioidaan ja valitaan toimittajia ja muita kumppaniverkoston toimijoita.</v>
      </c>
      <c r="I280" s="6">
        <f t="shared" si="13"/>
        <v>1</v>
      </c>
      <c r="J280" s="6">
        <f t="shared" si="12"/>
        <v>1</v>
      </c>
      <c r="K280" s="62" t="s">
        <v>663</v>
      </c>
      <c r="L280" s="6" t="s">
        <v>2846</v>
      </c>
      <c r="M280" s="6" t="s">
        <v>979</v>
      </c>
    </row>
    <row r="281" spans="1:13" ht="80.25" customHeight="1" x14ac:dyDescent="0.3">
      <c r="A281" s="1">
        <v>228</v>
      </c>
      <c r="B281" s="5" t="s">
        <v>260</v>
      </c>
      <c r="C281" s="6">
        <v>2</v>
      </c>
      <c r="D281" s="6" t="s">
        <v>664</v>
      </c>
      <c r="E281" s="6" t="s">
        <v>271</v>
      </c>
      <c r="F281" s="6" t="str">
        <f>VLOOKUP($D281,Languages!B:C,2,FALSE)</f>
        <v>More rigorous cybersecurity controls are implemented for higher priority suppliers and other third parties</v>
      </c>
      <c r="G281" s="6" t="str">
        <f>VLOOKUP($K281,Languages!B:C,2,FALSE)</f>
        <v>More rigorous cybersecurity controls are implemented for higher priority suppliers and other third parties</v>
      </c>
      <c r="H281" s="6" t="str">
        <f>VLOOKUP($K281,Languages!B:F,4,FALSE)</f>
        <v>Tiukempia suojaustoimia toteutetaan korkean prioriteetin toimittajille ja muille kumppaniverkoston toimijoille.</v>
      </c>
      <c r="I281" s="6">
        <f t="shared" si="13"/>
        <v>1</v>
      </c>
      <c r="J281" s="6">
        <f t="shared" si="12"/>
        <v>1</v>
      </c>
      <c r="K281" s="6" t="s">
        <v>664</v>
      </c>
      <c r="L281" s="62" t="s">
        <v>2846</v>
      </c>
      <c r="M281" s="6" t="s">
        <v>980</v>
      </c>
    </row>
    <row r="282" spans="1:13" ht="79.5" customHeight="1" x14ac:dyDescent="0.3">
      <c r="A282" s="1">
        <v>229</v>
      </c>
      <c r="B282" s="5" t="s">
        <v>260</v>
      </c>
      <c r="C282" s="6">
        <v>2</v>
      </c>
      <c r="D282" s="6" t="s">
        <v>665</v>
      </c>
      <c r="E282" s="6" t="s">
        <v>272</v>
      </c>
      <c r="F282" s="6" t="str">
        <f>VLOOKUP($D282,Languages!B:C,2,FALSE)</f>
        <v>Cybersecurity requirements are formalized in agreements with suppliers and other third parties where applicable</v>
      </c>
      <c r="G282" s="6" t="str">
        <f>VLOOKUP($K282,Languages!B:C,2,FALSE)</f>
        <v>Cybersecurity requirements are formalized in agreements with suppliers and other third parties where applicable</v>
      </c>
      <c r="H282" s="6" t="str">
        <f>VLOOKUP($K282,Languages!B:F,4,FALSE)</f>
        <v>Kyberturvallisuusvaatimukset ovat virallinen osa toimittajien ja muiden kumppaniverkoston toimijoiden kanssa laadittavia sopimuksia.</v>
      </c>
      <c r="I282" s="6">
        <f t="shared" si="13"/>
        <v>1</v>
      </c>
      <c r="J282" s="6">
        <f t="shared" si="12"/>
        <v>0</v>
      </c>
      <c r="K282" s="6" t="s">
        <v>665</v>
      </c>
      <c r="L282" s="62" t="s">
        <v>2844</v>
      </c>
      <c r="M282" s="6" t="s">
        <v>981</v>
      </c>
    </row>
    <row r="283" spans="1:13" ht="81" customHeight="1" x14ac:dyDescent="0.3">
      <c r="A283" s="1">
        <v>230</v>
      </c>
      <c r="B283" s="5" t="s">
        <v>260</v>
      </c>
      <c r="C283" s="6">
        <v>2</v>
      </c>
      <c r="D283" s="6" t="s">
        <v>666</v>
      </c>
      <c r="E283" s="6" t="s">
        <v>273</v>
      </c>
      <c r="F283" s="6" t="str">
        <f>VLOOKUP($D283,Languages!B:C,2,FALSE)</f>
        <v>Suppliers and other third parties periodically attest to their ability to meet cybersecurity requirements</v>
      </c>
      <c r="G283" s="6" t="str">
        <f>VLOOKUP($K283,Languages!B:C,2,FALSE)</f>
        <v>Suppliers and other third parties periodically attest to their ability to meet cybersecurity requirements</v>
      </c>
      <c r="H283" s="6" t="str">
        <f>VLOOKUP($K283,Languages!B:F,4,FALSE)</f>
        <v>Toimittajat ja muut kumppaniverkoston toimijat osoittavat aika ajoin kykynsä täyttää asetetut kyberturvallisuusvaatimukset.</v>
      </c>
      <c r="I283" s="6">
        <f t="shared" si="13"/>
        <v>1</v>
      </c>
      <c r="J283" s="6">
        <f t="shared" si="12"/>
        <v>1</v>
      </c>
      <c r="K283" s="6" t="s">
        <v>666</v>
      </c>
      <c r="L283" s="62" t="s">
        <v>2846</v>
      </c>
      <c r="M283" s="6" t="s">
        <v>982</v>
      </c>
    </row>
    <row r="284" spans="1:13" ht="120.75" customHeight="1" x14ac:dyDescent="0.3">
      <c r="A284" s="1">
        <v>231</v>
      </c>
      <c r="B284" s="5" t="s">
        <v>260</v>
      </c>
      <c r="C284" s="6">
        <v>3</v>
      </c>
      <c r="D284" s="6" t="s">
        <v>667</v>
      </c>
      <c r="E284" s="6" t="s">
        <v>274</v>
      </c>
      <c r="F284" s="6" t="str">
        <f>VLOOKUP($D284,Languages!B:C,2,FALSE)</f>
        <v>Cybersecurity requirements for suppliers and other third parties include secure software and secure product development requirements where appropriate</v>
      </c>
      <c r="G284" s="6" t="str">
        <f>VLOOKUP($K284,Languages!B:C,2,FALSE)</f>
        <v>Cybersecurity requirements for suppliers and other third parties include secure software and secure product development requirements where appropriate</v>
      </c>
      <c r="H284" s="6" t="str">
        <f>VLOOKUP($K284,Languages!B:F,4,FALSE)</f>
        <v>Toimittajille ja muille kumppaniverkoston toimijoille asetetut kyberturvallisuusvaatimukset sisältävät soveltuvin osin vaatimuksia turvallisesta ohjelmisto- ja tuotekehityksestä.</v>
      </c>
      <c r="I284" s="6">
        <f t="shared" si="13"/>
        <v>1</v>
      </c>
      <c r="J284" s="6">
        <f t="shared" si="12"/>
        <v>1</v>
      </c>
      <c r="K284" s="6" t="s">
        <v>667</v>
      </c>
      <c r="L284" s="62" t="s">
        <v>2846</v>
      </c>
      <c r="M284" s="6" t="s">
        <v>983</v>
      </c>
    </row>
    <row r="285" spans="1:13" ht="107.25" customHeight="1" x14ac:dyDescent="0.3">
      <c r="A285" s="1">
        <v>232</v>
      </c>
      <c r="B285" s="5" t="s">
        <v>260</v>
      </c>
      <c r="C285" s="6">
        <v>3</v>
      </c>
      <c r="D285" s="6" t="s">
        <v>668</v>
      </c>
      <c r="E285" s="6" t="s">
        <v>275</v>
      </c>
      <c r="F285" s="6" t="str">
        <f>VLOOKUP($D285,Languages!B:C,2,FALSE)</f>
        <v>Selection criteria include consideration of end-of-life and end-of-support timelines</v>
      </c>
      <c r="G285" s="6" t="str">
        <f>VLOOKUP($K285,Languages!B:C,2,FALSE)</f>
        <v>Selection criteria include consideration of end-of-life and end-of-support timelines</v>
      </c>
      <c r="H285" s="6" t="str">
        <f>VLOOKUP($K285,Languages!B:F,4,FALSE)</f>
        <v>Valintakriteereiden osana on huomioitu asianmukaisesti käyttöiän tai käyttötuen päättymisen ajankohdat.</v>
      </c>
      <c r="I285" s="6">
        <f t="shared" si="13"/>
        <v>1</v>
      </c>
      <c r="J285" s="6">
        <f t="shared" si="12"/>
        <v>0</v>
      </c>
      <c r="K285" s="6" t="s">
        <v>668</v>
      </c>
      <c r="L285" s="62" t="s">
        <v>2844</v>
      </c>
      <c r="M285" s="6" t="s">
        <v>984</v>
      </c>
    </row>
    <row r="286" spans="1:13" ht="108" customHeight="1" x14ac:dyDescent="0.3">
      <c r="A286" s="1">
        <v>233</v>
      </c>
      <c r="B286" s="5" t="s">
        <v>260</v>
      </c>
      <c r="C286" s="6">
        <v>3</v>
      </c>
      <c r="D286" s="6" t="s">
        <v>669</v>
      </c>
      <c r="E286" s="6" t="s">
        <v>276</v>
      </c>
      <c r="F286" s="6" t="str">
        <f>VLOOKUP($D286,Languages!B:C,2,FALSE)</f>
        <v>Selection criteria include consideration of safeguards against counterfeit or compromised software, hardware, and services</v>
      </c>
      <c r="G286" s="6" t="str">
        <f>VLOOKUP($K286,Languages!B:C,2,FALSE)</f>
        <v>Selection criteria include consideration of safeguards against counterfeit or compromised software, hardware, and services</v>
      </c>
      <c r="H286" s="6" t="str">
        <f>VLOOKUP($K286,Languages!B:F,4,FALSE)</f>
        <v>Valintakriteereiden osana on huomioitu asianmukaisesti toimet väärennettyjä tai vaarantuneita ohjelmistoja, laitteita tai palveluita vastaan.</v>
      </c>
      <c r="I286" s="6">
        <f t="shared" si="13"/>
        <v>1</v>
      </c>
      <c r="J286" s="6">
        <f t="shared" si="12"/>
        <v>1</v>
      </c>
      <c r="K286" s="6" t="s">
        <v>669</v>
      </c>
      <c r="L286" s="62" t="s">
        <v>2846</v>
      </c>
      <c r="M286" s="6" t="s">
        <v>985</v>
      </c>
    </row>
    <row r="287" spans="1:13" ht="83.25" customHeight="1" x14ac:dyDescent="0.3">
      <c r="A287" s="1">
        <v>234</v>
      </c>
      <c r="B287" s="5" t="s">
        <v>260</v>
      </c>
      <c r="C287" s="6">
        <v>3</v>
      </c>
      <c r="D287" s="6" t="s">
        <v>670</v>
      </c>
      <c r="E287" s="6" t="s">
        <v>277</v>
      </c>
      <c r="F287" s="6" t="str">
        <f>VLOOKUP($D287,Languages!B:C,2,FALSE)</f>
        <v>Acceptance testing of procured assets includes testing for cybersecurity requirements</v>
      </c>
      <c r="G287" s="6" t="e">
        <f>VLOOKUP($K287,Languages!B:C,2,FALSE)</f>
        <v>#N/A</v>
      </c>
      <c r="H287" s="6" t="e">
        <f>VLOOKUP($K287,Languages!B:F,4,FALSE)</f>
        <v>#N/A</v>
      </c>
      <c r="I287" s="6">
        <f t="shared" si="13"/>
        <v>0</v>
      </c>
      <c r="J287" s="6" t="e">
        <f t="shared" si="12"/>
        <v>#N/A</v>
      </c>
      <c r="K287" s="63"/>
      <c r="L287" s="6" t="s">
        <v>2850</v>
      </c>
      <c r="M287" s="6" t="s">
        <v>986</v>
      </c>
    </row>
    <row r="288" spans="1:13" ht="92.25" customHeight="1" x14ac:dyDescent="0.3">
      <c r="A288" s="1">
        <v>235</v>
      </c>
      <c r="B288" s="5" t="s">
        <v>260</v>
      </c>
      <c r="C288" s="6">
        <v>3</v>
      </c>
      <c r="D288" s="6" t="s">
        <v>671</v>
      </c>
      <c r="E288" s="6" t="s">
        <v>278</v>
      </c>
      <c r="F288" s="6" t="e">
        <f>VLOOKUP($D288,Languages!B:C,2,FALSE)</f>
        <v>#N/A</v>
      </c>
      <c r="G288" s="6" t="e">
        <f>VLOOKUP($K288,Languages!B:C,2,FALSE)</f>
        <v>#N/A</v>
      </c>
      <c r="H288" s="6" t="e">
        <f>VLOOKUP($K288,Languages!B:F,4,FALSE)</f>
        <v>#N/A</v>
      </c>
      <c r="I288" s="6">
        <f t="shared" si="13"/>
        <v>0</v>
      </c>
      <c r="J288" s="6" t="e">
        <f t="shared" si="12"/>
        <v>#N/A</v>
      </c>
      <c r="K288" s="62"/>
      <c r="L288" s="6" t="s">
        <v>2843</v>
      </c>
      <c r="M288" s="6" t="s">
        <v>987</v>
      </c>
    </row>
    <row r="289" spans="1:13" ht="146.25" customHeight="1" x14ac:dyDescent="0.3">
      <c r="A289" s="1">
        <v>236</v>
      </c>
      <c r="B289" s="5" t="s">
        <v>260</v>
      </c>
      <c r="C289" s="6">
        <v>3</v>
      </c>
      <c r="D289" s="6" t="s">
        <v>672</v>
      </c>
      <c r="E289" s="6" t="s">
        <v>279</v>
      </c>
      <c r="F289" s="6" t="e">
        <f>VLOOKUP($D289,Languages!B:C,2,FALSE)</f>
        <v>#N/A</v>
      </c>
      <c r="G289" s="6" t="str">
        <f>VLOOKUP($K289,Languages!B:C,2,FALSE)</f>
        <v>Acceptance testing of procured assets includes testing for cybersecurity requirements</v>
      </c>
      <c r="H289" s="6" t="str">
        <f>VLOOKUP($K289,Languages!B:F,4,FALSE)</f>
        <v>Hankittavien laitteiden, ohjelmistojen ja tietovarantojen hyväksyntätestaukseen kuuluu kyberturvallisuusvaatimusten testaus.</v>
      </c>
      <c r="I289" s="6">
        <f t="shared" si="13"/>
        <v>0</v>
      </c>
      <c r="J289" s="6">
        <f t="shared" si="12"/>
        <v>0</v>
      </c>
      <c r="K289" s="62" t="s">
        <v>670</v>
      </c>
      <c r="L289" s="6" t="s">
        <v>2846</v>
      </c>
      <c r="M289" s="6" t="s">
        <v>988</v>
      </c>
    </row>
    <row r="290" spans="1:13" ht="246" customHeight="1" x14ac:dyDescent="0.3">
      <c r="A290" s="1">
        <v>237</v>
      </c>
      <c r="B290" s="5" t="s">
        <v>260</v>
      </c>
      <c r="C290" s="6">
        <v>2</v>
      </c>
      <c r="D290" s="6" t="s">
        <v>673</v>
      </c>
      <c r="E290" s="6" t="s">
        <v>280</v>
      </c>
      <c r="F290" s="6" t="str">
        <f>VLOOKUP($D290,Languages!B:C,2,FALSE)</f>
        <v>Documented procedures are established, followed, and maintained for activities in the THIRDPARTIES domain</v>
      </c>
      <c r="G290" s="6" t="str">
        <f>VLOOKUP($K290,Languages!B:C,2,FALSE)</f>
        <v>Documented procedures are established, followed, and maintained for activities in the THIRDPARTIES domain</v>
      </c>
      <c r="H290" s="6" t="str">
        <f>VLOOKUP($K290,Languages!B:F,4,FALSE)</f>
        <v>THIRDPARTY-osion toimintaa varten on määritetty dokumentoidut toimintatavat, joita noudatetaan ja päivitetään säännöllisesti.</v>
      </c>
      <c r="I290" s="6">
        <f t="shared" si="13"/>
        <v>1</v>
      </c>
      <c r="J290" s="6">
        <f t="shared" si="12"/>
        <v>0</v>
      </c>
      <c r="K290" s="62" t="s">
        <v>673</v>
      </c>
      <c r="L290" s="6" t="s">
        <v>2844</v>
      </c>
      <c r="M290" s="6" t="s">
        <v>281</v>
      </c>
    </row>
    <row r="291" spans="1:13" ht="82.5" customHeight="1" x14ac:dyDescent="0.3">
      <c r="A291" s="1">
        <v>238</v>
      </c>
      <c r="B291" s="5" t="s">
        <v>260</v>
      </c>
      <c r="C291" s="6">
        <v>2</v>
      </c>
      <c r="D291" s="6" t="s">
        <v>674</v>
      </c>
      <c r="E291" s="6" t="s">
        <v>282</v>
      </c>
      <c r="F291" s="6" t="str">
        <f>VLOOKUP($D291,Languages!B:C,2,FALSE)</f>
        <v>Adequate resources (people, funding, and tools) are provided to support activities in the THIRD-PARTIES domain</v>
      </c>
      <c r="G291" s="6" t="str">
        <f>VLOOKUP($K291,Languages!B:C,2,FALSE)</f>
        <v>Adequate resources (people, funding, and tools) are provided to support activities in the THIRD-PARTIES domain</v>
      </c>
      <c r="H291" s="6" t="str">
        <f>VLOOKUP($K291,Languages!B:F,4,FALSE)</f>
        <v>THIRDPARTY-osion toimintaa varten on tarjolla riittävät resurssit (henkilöstö, rahoitus ja työkalut).</v>
      </c>
      <c r="I291" s="6">
        <f t="shared" si="13"/>
        <v>1</v>
      </c>
      <c r="J291" s="6">
        <f t="shared" si="12"/>
        <v>1</v>
      </c>
      <c r="K291" s="62" t="s">
        <v>674</v>
      </c>
      <c r="L291" s="6" t="s">
        <v>2846</v>
      </c>
      <c r="M291" s="6" t="s">
        <v>283</v>
      </c>
    </row>
    <row r="292" spans="1:13" ht="119.25" customHeight="1" x14ac:dyDescent="0.3">
      <c r="A292" s="1">
        <v>239</v>
      </c>
      <c r="B292" s="5" t="s">
        <v>260</v>
      </c>
      <c r="C292" s="6">
        <v>3</v>
      </c>
      <c r="D292" s="6" t="s">
        <v>675</v>
      </c>
      <c r="E292" s="6" t="s">
        <v>284</v>
      </c>
      <c r="F292" s="6" t="str">
        <f>VLOOKUP($D292,Languages!B:C,2,FALSE)</f>
        <v>Up-to-date policies or other organizational directives define requirements for activities in the THIRD-PARTIES domain</v>
      </c>
      <c r="G292" s="6" t="str">
        <f>VLOOKUP($K292,Languages!B:C,2,FALSE)</f>
        <v>Up-to-date policies or other organizational directives define requirements for activities in the THIRD-PARTIES domain</v>
      </c>
      <c r="H292" s="6" t="str">
        <f>VLOOKUP($K292,Languages!B:F,4,FALSE)</f>
        <v>THIRDPARTY-osion toimintaa ohjataan vaatimuksilla, jotka on asetettu organisaation johtotason politiikassa (tai vastaavassa ohjeistuksessa).</v>
      </c>
      <c r="I292" s="6">
        <f t="shared" si="13"/>
        <v>1</v>
      </c>
      <c r="J292" s="6">
        <f t="shared" si="12"/>
        <v>1</v>
      </c>
      <c r="K292" s="62" t="s">
        <v>675</v>
      </c>
      <c r="L292" s="6" t="s">
        <v>2846</v>
      </c>
      <c r="M292" s="6" t="s">
        <v>989</v>
      </c>
    </row>
    <row r="293" spans="1:13" ht="105.75" customHeight="1" x14ac:dyDescent="0.3">
      <c r="A293" s="1">
        <v>240</v>
      </c>
      <c r="B293" s="5" t="s">
        <v>260</v>
      </c>
      <c r="C293" s="6">
        <v>3</v>
      </c>
      <c r="D293" s="6" t="s">
        <v>676</v>
      </c>
      <c r="E293" s="6" t="s">
        <v>285</v>
      </c>
      <c r="F293" s="6" t="str">
        <f>VLOOKUP($D293,Languages!B:C,2,FALSE)</f>
        <v>Personnel performing activities in the THIRD-PARTIES domain have the skills and knowledge needed to perform their assigned responsibilities</v>
      </c>
      <c r="G293" s="6" t="str">
        <f>VLOOKUP($K293,Languages!B:C,2,FALSE)</f>
        <v>Personnel performing activities in the THIRD-PARTIES domain have the skills and knowledge needed to perform their assigned responsibilities</v>
      </c>
      <c r="H293" s="6" t="str">
        <f>VLOOKUP($K293,Languages!B:F,4,FALSE)</f>
        <v>THIRDPARTY-osion toimintaa suorittavilla työntekijöillä on riittävät tiedot ja taidot tehtäviensä suorittamiseen.</v>
      </c>
      <c r="I293" s="6">
        <f t="shared" si="13"/>
        <v>1</v>
      </c>
      <c r="J293" s="6">
        <f t="shared" si="12"/>
        <v>0</v>
      </c>
      <c r="K293" s="62" t="s">
        <v>676</v>
      </c>
      <c r="L293" s="6" t="s">
        <v>2844</v>
      </c>
      <c r="M293" s="6" t="s">
        <v>286</v>
      </c>
    </row>
    <row r="294" spans="1:13" ht="258" customHeight="1" x14ac:dyDescent="0.3">
      <c r="A294" s="1">
        <v>241</v>
      </c>
      <c r="B294" s="5" t="s">
        <v>260</v>
      </c>
      <c r="C294" s="6">
        <v>3</v>
      </c>
      <c r="D294" s="6" t="s">
        <v>677</v>
      </c>
      <c r="E294" s="6" t="s">
        <v>287</v>
      </c>
      <c r="F294" s="6" t="str">
        <f>VLOOKUP($D294,Languages!B:C,2,FALSE)</f>
        <v>Responsibility, accountability, and authority for the performance of activities in the THIRDPARTIES domain are assigned to personnel</v>
      </c>
      <c r="G294" s="6" t="str">
        <f>VLOOKUP($K294,Languages!B:C,2,FALSE)</f>
        <v>Responsibility, accountability, and authority for the performance of activities in the THIRDPARTIES domain are assigned to personnel</v>
      </c>
      <c r="H294" s="6" t="str">
        <f>VLOOKUP($K294,Languages!B:F,4,FALSE)</f>
        <v>THIRDPARTY-osion toiminnan suorittamiseen tarvittavat vastuut, tilivelvollisuudet ja valtuutukset on jalkautettu soveltuville työntekijöille.</v>
      </c>
      <c r="I294" s="6">
        <f t="shared" si="13"/>
        <v>1</v>
      </c>
      <c r="J294" s="6">
        <f t="shared" si="12"/>
        <v>0</v>
      </c>
      <c r="K294" s="62" t="s">
        <v>677</v>
      </c>
      <c r="L294" s="6" t="s">
        <v>2844</v>
      </c>
      <c r="M294" s="6" t="s">
        <v>288</v>
      </c>
    </row>
    <row r="295" spans="1:13" ht="90.75" customHeight="1" x14ac:dyDescent="0.3">
      <c r="A295" s="1">
        <v>242</v>
      </c>
      <c r="B295" s="5" t="s">
        <v>260</v>
      </c>
      <c r="C295" s="6">
        <v>3</v>
      </c>
      <c r="D295" s="6" t="s">
        <v>678</v>
      </c>
      <c r="E295" s="6" t="s">
        <v>289</v>
      </c>
      <c r="F295" s="6" t="str">
        <f>VLOOKUP($D295,Languages!B:C,2,FALSE)</f>
        <v>The effectiveness of activities in the THIRD-PARTIES domain is evaluated and tracked</v>
      </c>
      <c r="G295" s="6" t="str">
        <f>VLOOKUP($K295,Languages!B:C,2,FALSE)</f>
        <v>The effectiveness of activities in the THIRD-PARTIES domain is evaluated and tracked</v>
      </c>
      <c r="H295" s="6" t="str">
        <f>VLOOKUP($K295,Languages!B:F,4,FALSE)</f>
        <v>THIRDPARTY-osion toiminnan vaikuttavuutta arvioidaan ja seurataan.</v>
      </c>
      <c r="I295" s="6">
        <f t="shared" si="13"/>
        <v>1</v>
      </c>
      <c r="J295" s="6">
        <f t="shared" si="12"/>
        <v>1</v>
      </c>
      <c r="K295" s="62" t="s">
        <v>678</v>
      </c>
      <c r="L295" s="6" t="s">
        <v>2846</v>
      </c>
      <c r="M295" s="6" t="s">
        <v>290</v>
      </c>
    </row>
    <row r="296" spans="1:13" ht="179.4" x14ac:dyDescent="0.3">
      <c r="A296" s="1">
        <v>37</v>
      </c>
      <c r="B296" s="5" t="s">
        <v>47</v>
      </c>
      <c r="C296" s="6">
        <v>1</v>
      </c>
      <c r="D296" s="6" t="s">
        <v>473</v>
      </c>
      <c r="E296" s="6" t="s">
        <v>48</v>
      </c>
      <c r="F296" s="6" t="str">
        <f>VLOOKUP($D296,Languages!B:C,2,FALSE)</f>
        <v>Information sources to support cybersecurity vulnerability discovery are identified, at least in an ad hoc manner</v>
      </c>
      <c r="G296" s="6" t="str">
        <f>VLOOKUP($K296,Languages!B:C,2,FALSE)</f>
        <v>Information sources to support cybersecurity vulnerability discovery are identified, at least in an ad hoc manner</v>
      </c>
      <c r="H296" s="6" t="str">
        <f>VLOOKUP($K296,Languages!B:F,4,FALSE)</f>
        <v>Haavoittuvuuksien tunnistamisen tueksi on tunnistettu soveltuvia tietolähteitä. Tasolla 1 tämän ei tarvitse olla systemaattista ja säännöllistä.</v>
      </c>
      <c r="I296" s="6">
        <f t="shared" si="13"/>
        <v>1</v>
      </c>
      <c r="J296" s="6">
        <f t="shared" si="12"/>
        <v>1</v>
      </c>
      <c r="K296" s="62" t="s">
        <v>473</v>
      </c>
      <c r="L296" s="6" t="s">
        <v>2846</v>
      </c>
      <c r="M296" s="6" t="s">
        <v>821</v>
      </c>
    </row>
    <row r="297" spans="1:13" ht="193.2" x14ac:dyDescent="0.3">
      <c r="A297" s="1">
        <v>38</v>
      </c>
      <c r="B297" s="5" t="s">
        <v>47</v>
      </c>
      <c r="C297" s="6">
        <v>1</v>
      </c>
      <c r="D297" s="6" t="s">
        <v>474</v>
      </c>
      <c r="E297" s="6" t="s">
        <v>49</v>
      </c>
      <c r="F297" s="6" t="str">
        <f>VLOOKUP($D297,Languages!B:C,2,FALSE)</f>
        <v>Cybersecurity vulnerability information is gathered and interpreted for the function, at least in an ad hoc manner</v>
      </c>
      <c r="G297" s="6" t="str">
        <f>VLOOKUP($K297,Languages!B:C,2,FALSE)</f>
        <v>Cybersecurity vulnerability information is gathered and interpreted for the function, at least in an ad hoc manner</v>
      </c>
      <c r="H297" s="6" t="str">
        <f>VLOOKUP($K297,Languages!B:F,4,FALSE)</f>
        <v>Haavoittuvuustietoa kerätään ja sitä tulkitaan toimintoa varten. Tasolla 1 tämän ei tarvitse olla systemaattista ja säännöllistä.</v>
      </c>
      <c r="I297" s="6">
        <f t="shared" si="13"/>
        <v>1</v>
      </c>
      <c r="J297" s="6">
        <f t="shared" si="12"/>
        <v>1</v>
      </c>
      <c r="K297" s="62" t="s">
        <v>474</v>
      </c>
      <c r="L297" s="6" t="s">
        <v>2846</v>
      </c>
      <c r="M297" s="6" t="s">
        <v>822</v>
      </c>
    </row>
    <row r="298" spans="1:13" ht="93.75" customHeight="1" x14ac:dyDescent="0.3">
      <c r="A298" s="1">
        <v>39</v>
      </c>
      <c r="B298" s="5" t="s">
        <v>47</v>
      </c>
      <c r="C298" s="6">
        <v>1</v>
      </c>
      <c r="D298" s="6" t="s">
        <v>475</v>
      </c>
      <c r="E298" s="6" t="s">
        <v>50</v>
      </c>
      <c r="F298" s="6" t="str">
        <f>VLOOKUP($D298,Languages!B:C,2,FALSE)</f>
        <v>Cybersecurity vulnerability assessments are performed, at least in an ad hoc manner</v>
      </c>
      <c r="G298" s="6" t="str">
        <f>VLOOKUP($K298,Languages!B:C,2,FALSE)</f>
        <v>Cybersecurity vulnerability assessments are performed, at least in an ad hoc manner</v>
      </c>
      <c r="H298" s="6" t="str">
        <f>VLOOKUP($K298,Languages!B:F,4,FALSE)</f>
        <v>Haavoittuvuusarviointeja suoritetaan. Tasolla 1 tämän ei tarvitse olla systemaattista ja säännöllistä.</v>
      </c>
      <c r="I298" s="6">
        <f t="shared" si="13"/>
        <v>1</v>
      </c>
      <c r="J298" s="6">
        <f t="shared" si="12"/>
        <v>1</v>
      </c>
      <c r="K298" s="62" t="s">
        <v>475</v>
      </c>
      <c r="L298" s="6" t="s">
        <v>2846</v>
      </c>
      <c r="M298" s="6" t="s">
        <v>823</v>
      </c>
    </row>
    <row r="299" spans="1:13" ht="108.75" customHeight="1" x14ac:dyDescent="0.3">
      <c r="A299" s="1">
        <v>40</v>
      </c>
      <c r="B299" s="5" t="s">
        <v>47</v>
      </c>
      <c r="C299" s="6">
        <v>1</v>
      </c>
      <c r="D299" s="6" t="s">
        <v>476</v>
      </c>
      <c r="E299" s="6" t="s">
        <v>51</v>
      </c>
      <c r="F299" s="6" t="str">
        <f>VLOOKUP($D299,Languages!B:C,2,FALSE)</f>
        <v>Cybersecurity vulnerabilities that are relevant to the delivery of the function are mitigated, at least in an ad hoc manner</v>
      </c>
      <c r="G299" s="6" t="str">
        <f>VLOOKUP($K299,Languages!B:C,2,FALSE)</f>
        <v>Cybersecurity vulnerabilities that are relevant to the delivery of the function are mitigated, at least in an ad hoc manner</v>
      </c>
      <c r="H299" s="6" t="str">
        <f>VLOOKUP($K299,Languages!B:F,4,FALSE)</f>
        <v>Toiminnon kannalta olennaisiin haavoittuvuuksiin puututaan (esimerkiksi lisäämällä valvontaa tai asentamalla korjauspäivityksiä). Tasolla 1 tämän ei tarvitse olla systemaattista ja säännöllistä.</v>
      </c>
      <c r="I299" s="6">
        <f t="shared" si="13"/>
        <v>1</v>
      </c>
      <c r="J299" s="6">
        <f t="shared" si="12"/>
        <v>1</v>
      </c>
      <c r="K299" s="62" t="s">
        <v>476</v>
      </c>
      <c r="L299" s="6" t="s">
        <v>2846</v>
      </c>
      <c r="M299" s="6" t="s">
        <v>824</v>
      </c>
    </row>
    <row r="300" spans="1:13" ht="193.2" x14ac:dyDescent="0.3">
      <c r="A300" s="1">
        <v>41</v>
      </c>
      <c r="B300" s="5" t="s">
        <v>47</v>
      </c>
      <c r="C300" s="6">
        <v>2</v>
      </c>
      <c r="D300" s="6" t="s">
        <v>477</v>
      </c>
      <c r="E300" s="6" t="s">
        <v>52</v>
      </c>
      <c r="F300" s="6" t="str">
        <f>VLOOKUP($D300,Languages!B:C,2,FALSE)</f>
        <v>Cybersecurity vulnerability information sources that collectively address higher priority assets are monitored (ASSET-1d)</v>
      </c>
      <c r="G300" s="6" t="str">
        <f>VLOOKUP($K300,Languages!B:C,2,FALSE)</f>
        <v>Cybersecurity vulnerability information sources that collectively address higher priority assets are monitored (ASSET-1d)</v>
      </c>
      <c r="H300" s="6" t="str">
        <f>VLOOKUP($K300,Languages!B:F,4,FALSE)</f>
        <v>Haavoittuvuustiedon lähteet kattavat korkean prioriteetin laitteet ja ohjelmistot [kts. ASSET-1d] ja näitä tietolähteitä seurataan säännöllisesti.</v>
      </c>
      <c r="I300" s="6">
        <f t="shared" si="13"/>
        <v>1</v>
      </c>
      <c r="J300" s="6">
        <f t="shared" si="12"/>
        <v>0</v>
      </c>
      <c r="K300" s="62" t="s">
        <v>477</v>
      </c>
      <c r="L300" s="6" t="s">
        <v>2844</v>
      </c>
      <c r="M300" s="6" t="s">
        <v>825</v>
      </c>
    </row>
    <row r="301" spans="1:13" ht="135" customHeight="1" x14ac:dyDescent="0.3">
      <c r="A301" s="1">
        <v>42</v>
      </c>
      <c r="B301" s="5" t="s">
        <v>47</v>
      </c>
      <c r="C301" s="6">
        <v>2</v>
      </c>
      <c r="D301" s="6" t="s">
        <v>478</v>
      </c>
      <c r="E301" s="6" t="s">
        <v>53</v>
      </c>
      <c r="F301" s="6" t="str">
        <f>VLOOKUP($D301,Languages!B:C,2,FALSE)</f>
        <v>Cybersecurity vulnerability assessments are performed periodically and according to defined triggers, such as system changes and external events</v>
      </c>
      <c r="G301" s="6" t="str">
        <f>VLOOKUP($K301,Languages!B:C,2,FALSE)</f>
        <v>Cybersecurity vulnerability assessments are performed periodically and according to defined triggers, such as system changes and external events</v>
      </c>
      <c r="H301" s="6" t="str">
        <f>VLOOKUP($K301,Languages!B:F,4,FALSE)</f>
        <v>Haavoittuvuusarviointeja suoritetaan aika ajoin ja määriteltyjen tilanteiden kuten järjestelmämuutosten tai ulkoisten tapahtumien yhteydessä.</v>
      </c>
      <c r="I301" s="6">
        <f t="shared" si="13"/>
        <v>1</v>
      </c>
      <c r="J301" s="6">
        <f t="shared" si="12"/>
        <v>1</v>
      </c>
      <c r="K301" s="62" t="s">
        <v>478</v>
      </c>
      <c r="L301" s="6" t="s">
        <v>2846</v>
      </c>
      <c r="M301" s="6" t="s">
        <v>826</v>
      </c>
    </row>
    <row r="302" spans="1:13" ht="79.5" customHeight="1" x14ac:dyDescent="0.3">
      <c r="A302" s="1">
        <v>43</v>
      </c>
      <c r="B302" s="5" t="s">
        <v>47</v>
      </c>
      <c r="C302" s="6">
        <v>2</v>
      </c>
      <c r="D302" s="6" t="s">
        <v>479</v>
      </c>
      <c r="E302" s="6" t="s">
        <v>54</v>
      </c>
      <c r="F302" s="6" t="str">
        <f>VLOOKUP($D302,Languages!B:C,2,FALSE)</f>
        <v>Identified cybersecurity vulnerabilities are analyzed and prioritized, and are addressed accordingly</v>
      </c>
      <c r="G302" s="6" t="str">
        <f>VLOOKUP($K302,Languages!B:C,2,FALSE)</f>
        <v>Identified cybersecurity vulnerabilities are analyzed and prioritized, and are addressed accordingly</v>
      </c>
      <c r="H302" s="6" t="str">
        <f>VLOOKUP($K302,Languages!B:F,4,FALSE)</f>
        <v>Tunnistetut haavoittuvuudet analysoidaan, priorisoidaan ja niihin puututaan tilanteen edellyttämin keinoin.</v>
      </c>
      <c r="I302" s="6">
        <f t="shared" si="13"/>
        <v>1</v>
      </c>
      <c r="J302" s="6">
        <f t="shared" si="12"/>
        <v>1</v>
      </c>
      <c r="K302" s="62" t="s">
        <v>479</v>
      </c>
      <c r="L302" s="6" t="s">
        <v>2846</v>
      </c>
      <c r="M302" s="6" t="s">
        <v>827</v>
      </c>
    </row>
    <row r="303" spans="1:13" ht="79.5" customHeight="1" x14ac:dyDescent="0.3">
      <c r="A303" s="1">
        <v>44</v>
      </c>
      <c r="B303" s="5" t="s">
        <v>47</v>
      </c>
      <c r="C303" s="6">
        <v>2</v>
      </c>
      <c r="D303" s="6" t="s">
        <v>480</v>
      </c>
      <c r="E303" s="6" t="s">
        <v>55</v>
      </c>
      <c r="F303" s="6" t="str">
        <f>VLOOKUP($D303,Languages!B:C,2,FALSE)</f>
        <v>Operational impact to the function is evaluated prior to deploying patches</v>
      </c>
      <c r="G303" s="6" t="str">
        <f>VLOOKUP($K303,Languages!B:C,2,FALSE)</f>
        <v>Operational impact to the function is evaluated prior to deploying patches</v>
      </c>
      <c r="H303" s="6" t="str">
        <f>VLOOKUP($K303,Languages!B:F,4,FALSE)</f>
        <v>Ohjelmistokorjausten vaikutus toiminnon operatiiviseen toimintaan arvioidaan ennen korjausten asentamista.</v>
      </c>
      <c r="I303" s="6">
        <f t="shared" si="13"/>
        <v>1</v>
      </c>
      <c r="J303" s="6">
        <f t="shared" si="12"/>
        <v>0</v>
      </c>
      <c r="K303" s="62" t="s">
        <v>480</v>
      </c>
      <c r="L303" s="6" t="s">
        <v>2844</v>
      </c>
      <c r="M303" s="6" t="s">
        <v>56</v>
      </c>
    </row>
    <row r="304" spans="1:13" ht="93" customHeight="1" x14ac:dyDescent="0.3">
      <c r="A304" s="1">
        <v>45</v>
      </c>
      <c r="B304" s="5" t="s">
        <v>47</v>
      </c>
      <c r="C304" s="6">
        <v>2</v>
      </c>
      <c r="D304" s="6" t="s">
        <v>481</v>
      </c>
      <c r="E304" s="6" t="s">
        <v>57</v>
      </c>
      <c r="F304" s="6" t="str">
        <f>VLOOKUP($D304,Languages!B:C,2,FALSE)</f>
        <v>Information on any discovered cybersecurity vulnerabilities is shared with organizationdefined stakeholders</v>
      </c>
      <c r="G304" s="6" t="str">
        <f>VLOOKUP($K304,Languages!B:C,2,FALSE)</f>
        <v>Information on any discovered cybersecurity vulnerabilities is shared with organizationdefined stakeholders</v>
      </c>
      <c r="H304" s="6" t="str">
        <f>VLOOKUP($K304,Languages!B:F,4,FALSE)</f>
        <v>Tietoa löydetyistä haavoittuvuuksista jaetaan organisaation määrittelemille sidosryhmille.</v>
      </c>
      <c r="I304" s="6">
        <f t="shared" si="13"/>
        <v>1</v>
      </c>
      <c r="J304" s="6">
        <f t="shared" si="12"/>
        <v>0</v>
      </c>
      <c r="K304" s="62" t="s">
        <v>481</v>
      </c>
      <c r="L304" s="6" t="s">
        <v>2844</v>
      </c>
      <c r="M304" s="6" t="s">
        <v>828</v>
      </c>
    </row>
    <row r="305" spans="1:13" ht="69" customHeight="1" x14ac:dyDescent="0.3">
      <c r="A305" s="1">
        <v>46</v>
      </c>
      <c r="B305" s="5" t="s">
        <v>47</v>
      </c>
      <c r="C305" s="6">
        <v>3</v>
      </c>
      <c r="D305" s="6" t="s">
        <v>482</v>
      </c>
      <c r="E305" s="6" t="s">
        <v>58</v>
      </c>
      <c r="F305" s="6" t="str">
        <f>VLOOKUP($D305,Languages!B:C,2,FALSE)</f>
        <v>Cybersecurity vulnerability assessments are performed by parties that are independent of the operations of the function</v>
      </c>
      <c r="G305" s="6" t="e">
        <f>VLOOKUP($K305,Languages!B:C,2,FALSE)</f>
        <v>#N/A</v>
      </c>
      <c r="H305" s="6" t="e">
        <f>VLOOKUP($K305,Languages!B:F,4,FALSE)</f>
        <v>#N/A</v>
      </c>
      <c r="I305" s="6">
        <f t="shared" si="13"/>
        <v>0</v>
      </c>
      <c r="J305" s="6" t="e">
        <f t="shared" si="12"/>
        <v>#N/A</v>
      </c>
      <c r="K305" s="62"/>
      <c r="L305" s="6" t="s">
        <v>2850</v>
      </c>
      <c r="M305" s="6" t="s">
        <v>829</v>
      </c>
    </row>
    <row r="306" spans="1:13" ht="108.75" customHeight="1" x14ac:dyDescent="0.3">
      <c r="A306" s="1">
        <v>47</v>
      </c>
      <c r="B306" s="5" t="s">
        <v>47</v>
      </c>
      <c r="C306" s="6">
        <v>3</v>
      </c>
      <c r="D306" s="6" t="s">
        <v>483</v>
      </c>
      <c r="E306" s="6" t="s">
        <v>59</v>
      </c>
      <c r="F306" s="6" t="str">
        <f>VLOOKUP($D306,Languages!B:C,2,FALSE)</f>
        <v>Identified vulnerabilities that pose ongoing risk to the function are referred to the risk management program for response</v>
      </c>
      <c r="G306" s="6" t="str">
        <f>VLOOKUP($K306,Languages!B:C,2,FALSE)</f>
        <v>Cybersecurity vulnerability assessments are performed by parties that are independent of the operations of the function</v>
      </c>
      <c r="H306" s="6" t="str">
        <f>VLOOKUP($K306,Languages!B:F,4,FALSE)</f>
        <v>Haavoittuvuusarvioinnit suorittaa toiminnon operatiivisesta toiminnasta irrallaan oleva riippumaton taho.</v>
      </c>
      <c r="I306" s="6">
        <f t="shared" si="13"/>
        <v>0</v>
      </c>
      <c r="J306" s="6">
        <f t="shared" si="12"/>
        <v>1</v>
      </c>
      <c r="K306" s="62" t="s">
        <v>482</v>
      </c>
      <c r="L306" s="6" t="s">
        <v>2846</v>
      </c>
      <c r="M306" s="6" t="s">
        <v>830</v>
      </c>
    </row>
    <row r="307" spans="1:13" ht="59.25" customHeight="1" x14ac:dyDescent="0.3">
      <c r="A307" s="1">
        <v>48</v>
      </c>
      <c r="B307" s="5" t="s">
        <v>47</v>
      </c>
      <c r="C307" s="6">
        <v>3</v>
      </c>
      <c r="D307" s="6" t="s">
        <v>484</v>
      </c>
      <c r="E307" s="6" t="s">
        <v>60</v>
      </c>
      <c r="F307" s="6" t="str">
        <f>VLOOKUP($D307,Languages!B:C,2,FALSE)</f>
        <v>Vulnerability monitoring activities include review and confirmation of actions taken in response to cybersecurity vulnerabilities where appropriate</v>
      </c>
      <c r="G307" s="6" t="str">
        <f>VLOOKUP($K307,Languages!B:C,2,FALSE)</f>
        <v>Vulnerability monitoring activities include review and confirmation of actions taken in response to cybersecurity vulnerabilities where appropriate</v>
      </c>
      <c r="H307" s="6" t="str">
        <f>VLOOKUP($K307,Languages!B:F,4,FALSE)</f>
        <v>Haavoittuvuuksien seurantaan kuuluu myös soveltuvin osin niiden johdosta toteutettujen toimenpiteiden tarkastaminen.</v>
      </c>
      <c r="I307" s="6">
        <f t="shared" si="13"/>
        <v>1</v>
      </c>
      <c r="J307" s="6">
        <f t="shared" si="12"/>
        <v>0</v>
      </c>
      <c r="K307" s="62" t="s">
        <v>484</v>
      </c>
      <c r="L307" s="6" t="s">
        <v>2844</v>
      </c>
      <c r="M307" s="6" t="s">
        <v>831</v>
      </c>
    </row>
    <row r="308" spans="1:13" ht="57.75" customHeight="1" x14ac:dyDescent="0.3">
      <c r="A308" s="1">
        <v>49</v>
      </c>
      <c r="B308" s="5" t="s">
        <v>47</v>
      </c>
      <c r="C308" s="6">
        <v>3</v>
      </c>
      <c r="D308" s="6" t="s">
        <v>485</v>
      </c>
      <c r="E308" s="6" t="s">
        <v>61</v>
      </c>
      <c r="F308" s="6" t="e">
        <f>VLOOKUP($D308,Languages!B:C,2,FALSE)</f>
        <v>#N/A</v>
      </c>
      <c r="G308" s="6" t="e">
        <f>VLOOKUP($K308,Languages!B:C,2,FALSE)</f>
        <v>#N/A</v>
      </c>
      <c r="H308" s="6" t="e">
        <f>VLOOKUP($K308,Languages!B:F,4,FALSE)</f>
        <v>#N/A</v>
      </c>
      <c r="I308" s="6">
        <f t="shared" si="13"/>
        <v>0</v>
      </c>
      <c r="J308" s="6" t="e">
        <f t="shared" si="12"/>
        <v>#N/A</v>
      </c>
      <c r="K308" s="62"/>
      <c r="L308" s="6" t="s">
        <v>2843</v>
      </c>
      <c r="M308" s="6" t="s">
        <v>832</v>
      </c>
    </row>
    <row r="309" spans="1:13" ht="106.5" customHeight="1" x14ac:dyDescent="0.3">
      <c r="A309" s="1">
        <v>50</v>
      </c>
      <c r="B309" s="5" t="s">
        <v>47</v>
      </c>
      <c r="C309" s="6">
        <v>1</v>
      </c>
      <c r="D309" s="6" t="s">
        <v>486</v>
      </c>
      <c r="E309" s="6" t="s">
        <v>62</v>
      </c>
      <c r="F309" s="6" t="str">
        <f>VLOOKUP($D309,Languages!B:C,2,FALSE)</f>
        <v>Internal and external information sources to support threat management activities are identified, at least in an ad hoc manner</v>
      </c>
      <c r="G309" s="6" t="str">
        <f>VLOOKUP($K309,Languages!B:C,2,FALSE)</f>
        <v>Internal and external information sources to support threat management activities are identified, at least in an ad hoc manner</v>
      </c>
      <c r="H309" s="6" t="str">
        <f>VLOOKUP($K309,Languages!B:F,4,FALSE)</f>
        <v>Uhkien tunnistamisen tueksi on tunnistettu soveltuvia tietolähteitä. Tasolla 1 tämän ei tarvitse olla systemaattista ja säännöllistä.</v>
      </c>
      <c r="I309" s="6">
        <f t="shared" si="13"/>
        <v>1</v>
      </c>
      <c r="J309" s="6">
        <f t="shared" si="12"/>
        <v>1</v>
      </c>
      <c r="K309" s="62" t="s">
        <v>486</v>
      </c>
      <c r="L309" s="6" t="s">
        <v>2846</v>
      </c>
      <c r="M309" s="6" t="s">
        <v>833</v>
      </c>
    </row>
    <row r="310" spans="1:13" ht="78.75" customHeight="1" x14ac:dyDescent="0.3">
      <c r="A310" s="1">
        <v>51</v>
      </c>
      <c r="B310" s="5" t="s">
        <v>47</v>
      </c>
      <c r="C310" s="6">
        <v>1</v>
      </c>
      <c r="D310" s="6" t="s">
        <v>487</v>
      </c>
      <c r="E310" s="6" t="s">
        <v>63</v>
      </c>
      <c r="F310" s="6" t="str">
        <f>VLOOKUP($D310,Languages!B:C,2,FALSE)</f>
        <v>Cybersecurity threat information is gathered and interpreted for the function, at least in an ad hoc manner</v>
      </c>
      <c r="G310" s="6" t="str">
        <f>VLOOKUP($K310,Languages!B:C,2,FALSE)</f>
        <v>Cybersecurity threat information is gathered and interpreted for the function, at least in an ad hoc manner</v>
      </c>
      <c r="H310" s="6" t="str">
        <f>VLOOKUP($K310,Languages!B:F,4,FALSE)</f>
        <v>Uhkatietoa kerätään ja sitä tulkitaan toimintoa varten. Tasolla 1 tämän ei tarvitse olla systemaattista ja säännöllistä.</v>
      </c>
      <c r="I310" s="6">
        <f t="shared" si="13"/>
        <v>1</v>
      </c>
      <c r="J310" s="6">
        <f t="shared" si="12"/>
        <v>0</v>
      </c>
      <c r="K310" s="62" t="s">
        <v>487</v>
      </c>
      <c r="L310" s="6" t="s">
        <v>2848</v>
      </c>
      <c r="M310" s="6" t="s">
        <v>834</v>
      </c>
    </row>
    <row r="311" spans="1:13" ht="79.5" customHeight="1" x14ac:dyDescent="0.3">
      <c r="A311" s="1">
        <v>52</v>
      </c>
      <c r="B311" s="5" t="s">
        <v>47</v>
      </c>
      <c r="C311" s="6">
        <v>1</v>
      </c>
      <c r="D311" s="6" t="s">
        <v>488</v>
      </c>
      <c r="E311" s="6" t="s">
        <v>64</v>
      </c>
      <c r="F311" s="6" t="str">
        <f>VLOOKUP($D311,Languages!B:C,2,FALSE)</f>
        <v>Threats that are relevant to the delivery of the function are addressed, at least in an ad hoc manner</v>
      </c>
      <c r="G311" s="6" t="e">
        <f>VLOOKUP($K311,Languages!B:C,2,FALSE)</f>
        <v>#N/A</v>
      </c>
      <c r="H311" s="6" t="e">
        <f>VLOOKUP($K311,Languages!B:F,4,FALSE)</f>
        <v>#N/A</v>
      </c>
      <c r="I311" s="6">
        <f t="shared" si="13"/>
        <v>0</v>
      </c>
      <c r="J311" s="6" t="e">
        <f t="shared" si="12"/>
        <v>#N/A</v>
      </c>
      <c r="K311" s="62"/>
      <c r="L311" s="6" t="s">
        <v>2850</v>
      </c>
      <c r="M311" s="6" t="s">
        <v>835</v>
      </c>
    </row>
    <row r="312" spans="1:13" ht="131.25" customHeight="1" x14ac:dyDescent="0.3">
      <c r="A312" s="1">
        <v>53</v>
      </c>
      <c r="B312" s="5" t="s">
        <v>47</v>
      </c>
      <c r="C312" s="6">
        <v>1</v>
      </c>
      <c r="D312" s="6" t="s">
        <v>489</v>
      </c>
      <c r="E312" s="6" t="s">
        <v>65</v>
      </c>
      <c r="F312" s="6" t="str">
        <f>VLOOKUP($D312,Languages!B:C,2,FALSE)</f>
        <v>A threat profile for the function is established (for example, characterization of potential threat actors, motives, intent, capabilities, and targets)</v>
      </c>
      <c r="G312" s="6" t="str">
        <f>VLOOKUP($K312,Languages!B:C,2,FALSE)</f>
        <v>Threats that are relevant to the delivery of the function are addressed, at least in an ad hoc manner</v>
      </c>
      <c r="H312" s="6" t="str">
        <f>VLOOKUP($K312,Languages!B:F,4,FALSE)</f>
        <v>Toiminnon kannalta olennaisiin uhkiin puututaan (esimerkiksi lisäämällä valvontaa tai seuraamalla uhkien kehitystä). Tasolla 1 tämän ei tarvitse olla systemaattista ja säännöllistä.</v>
      </c>
      <c r="I312" s="6">
        <f t="shared" si="13"/>
        <v>0</v>
      </c>
      <c r="J312" s="6">
        <f t="shared" si="12"/>
        <v>1</v>
      </c>
      <c r="K312" s="62" t="s">
        <v>488</v>
      </c>
      <c r="L312" s="6" t="s">
        <v>2846</v>
      </c>
      <c r="M312" s="6" t="s">
        <v>836</v>
      </c>
    </row>
    <row r="313" spans="1:13" ht="168.75" customHeight="1" x14ac:dyDescent="0.3">
      <c r="A313" s="1">
        <v>54</v>
      </c>
      <c r="B313" s="5" t="s">
        <v>47</v>
      </c>
      <c r="C313" s="6">
        <v>2</v>
      </c>
      <c r="D313" s="6" t="s">
        <v>490</v>
      </c>
      <c r="E313" s="6" t="s">
        <v>66</v>
      </c>
      <c r="F313" s="6" t="str">
        <f>VLOOKUP($D313,Languages!B:C,2,FALSE)</f>
        <v>Threat information sources that collectively address all components of the threat profile are prioritized and monitored</v>
      </c>
      <c r="G313" s="6" t="str">
        <f>VLOOKUP($K313,Languages!B:C,2,FALSE)</f>
        <v>A threat profile for the function is established (for example, characterization of potential threat actors, motives, intent, capabilities, and targets)</v>
      </c>
      <c r="H313" s="6" t="str">
        <f>VLOOKUP($K313,Languages!B:F,4,FALSE)</f>
        <v>Toiminnolle on määritetty uhkaprofiili. Uhkaprofiilissa kuvataan mahdolliset uhkatekijät sekä esimerkiksi näiden motiivit, aikomukset, kyvykkyydet ja kohteet.</v>
      </c>
      <c r="I313" s="6">
        <f t="shared" si="13"/>
        <v>0</v>
      </c>
      <c r="J313" s="6">
        <f t="shared" si="12"/>
        <v>0</v>
      </c>
      <c r="K313" s="62" t="s">
        <v>489</v>
      </c>
      <c r="L313" s="6" t="s">
        <v>2844</v>
      </c>
      <c r="M313" s="6" t="s">
        <v>837</v>
      </c>
    </row>
    <row r="314" spans="1:13" ht="138" x14ac:dyDescent="0.3">
      <c r="A314" s="1">
        <v>55</v>
      </c>
      <c r="B314" s="5" t="s">
        <v>47</v>
      </c>
      <c r="C314" s="6">
        <v>2</v>
      </c>
      <c r="D314" s="6" t="s">
        <v>491</v>
      </c>
      <c r="E314" s="6" t="s">
        <v>67</v>
      </c>
      <c r="F314" s="6" t="str">
        <f>VLOOKUP($D314,Languages!B:C,2,FALSE)</f>
        <v>Identified threats are analyzed and prioritized and are addressed accordingly</v>
      </c>
      <c r="G314" s="6" t="str">
        <f>VLOOKUP($K314,Languages!B:C,2,FALSE)</f>
        <v>Threat information sources that collectively address all components of the threat profile are prioritized and monitored</v>
      </c>
      <c r="H314" s="6" t="str">
        <f>VLOOKUP($K314,Languages!B:F,4,FALSE)</f>
        <v>Uhkatiedon lähteet kattavat kaikki uhkaprofiilin eri osat ja näitä tietolähteitä seurataan säännöllisesti.</v>
      </c>
      <c r="I314" s="6">
        <f t="shared" si="13"/>
        <v>0</v>
      </c>
      <c r="J314" s="6">
        <f t="shared" si="12"/>
        <v>1</v>
      </c>
      <c r="K314" s="62" t="s">
        <v>490</v>
      </c>
      <c r="L314" s="6" t="s">
        <v>2846</v>
      </c>
      <c r="M314" s="6" t="s">
        <v>838</v>
      </c>
    </row>
    <row r="315" spans="1:13" ht="67.5" customHeight="1" x14ac:dyDescent="0.3">
      <c r="A315" s="1">
        <v>56</v>
      </c>
      <c r="B315" s="5" t="s">
        <v>47</v>
      </c>
      <c r="C315" s="6">
        <v>2</v>
      </c>
      <c r="D315" s="6" t="s">
        <v>492</v>
      </c>
      <c r="E315" s="6" t="s">
        <v>68</v>
      </c>
      <c r="F315" s="6" t="str">
        <f>VLOOKUP($D315,Languages!B:C,2,FALSE)</f>
        <v>Threat information is exchanged with stakeholders (for example, government, connected organizations, vendors, sector organizations, regulators, Information Sharing and Analysis Centers [ISACs], internal entities) based on risk to critical infrastructure</v>
      </c>
      <c r="G315" s="6" t="str">
        <f>VLOOKUP($K315,Languages!B:C,2,FALSE)</f>
        <v>Identified threats are analyzed and prioritized and are addressed accordingly</v>
      </c>
      <c r="H315" s="6" t="str">
        <f>VLOOKUP($K315,Languages!B:F,4,FALSE)</f>
        <v>Tunnistetut uhat analysoidaan, priorisoidaan ja niihin puututaan tilanteen edellyttämin keinoin.</v>
      </c>
      <c r="I315" s="6">
        <f t="shared" si="13"/>
        <v>0</v>
      </c>
      <c r="J315" s="6">
        <f t="shared" si="12"/>
        <v>1</v>
      </c>
      <c r="K315" s="62" t="s">
        <v>491</v>
      </c>
      <c r="L315" s="6" t="s">
        <v>2846</v>
      </c>
      <c r="M315" s="6" t="s">
        <v>839</v>
      </c>
    </row>
    <row r="316" spans="1:13" ht="143.25" customHeight="1" x14ac:dyDescent="0.3">
      <c r="A316" s="1">
        <v>57</v>
      </c>
      <c r="B316" s="5" t="s">
        <v>47</v>
      </c>
      <c r="C316" s="6">
        <v>2</v>
      </c>
      <c r="D316" s="6" t="s">
        <v>493</v>
      </c>
      <c r="E316" s="6" t="s">
        <v>69</v>
      </c>
      <c r="F316" s="6" t="str">
        <f>VLOOKUP($D316,Languages!B:C,2,FALSE)</f>
        <v>The threat profile for the function is updated periodically and according to defined triggers, such as system changes and external events</v>
      </c>
      <c r="G316" s="6" t="str">
        <f>VLOOKUP($K316,Languages!B:C,2,FALSE)</f>
        <v>Threat information is exchanged with stakeholders (for example, government, connected organizations, vendors, sector organizations, regulators, Information Sharing and Analysis Centers [ISACs], internal entities) based on risk to critical infrastructure</v>
      </c>
      <c r="H316" s="6" t="str">
        <f>VLOOKUP($K316,Languages!B:F,4,FALSE)</f>
        <v>Uhkatietoa vaihdetaan organisaation määrittelemien sidosryhmien kanssa (näitä voivat olla esimerkiksi palveluntoimittajat, viranomaiset, toimialan muut organisaatiot, ISAC-ryhmät tai organisaation muut sisäiset ja ulkoiset sidosryhmät).</v>
      </c>
      <c r="I316" s="6">
        <f t="shared" si="13"/>
        <v>0</v>
      </c>
      <c r="J316" s="6">
        <f t="shared" si="12"/>
        <v>0</v>
      </c>
      <c r="K316" s="62" t="s">
        <v>492</v>
      </c>
      <c r="L316" s="6" t="s">
        <v>2844</v>
      </c>
      <c r="M316" s="6" t="s">
        <v>840</v>
      </c>
    </row>
    <row r="317" spans="1:13" ht="79.5" customHeight="1" x14ac:dyDescent="0.3">
      <c r="A317" s="1">
        <v>58</v>
      </c>
      <c r="B317" s="5" t="s">
        <v>47</v>
      </c>
      <c r="C317" s="6">
        <v>3</v>
      </c>
      <c r="D317" s="6" t="s">
        <v>494</v>
      </c>
      <c r="E317" s="6" t="s">
        <v>70</v>
      </c>
      <c r="F317" s="6" t="str">
        <f>VLOOKUP($D317,Languages!B:C,2,FALSE)</f>
        <v>Threats that pose ongoing risk to the function are referred to the risk management program for action</v>
      </c>
      <c r="G317" s="6" t="str">
        <f>VLOOKUP($K317,Languages!B:C,2,FALSE)</f>
        <v>The threat profile for the function is updated periodically and according to defined triggers, such as system changes and external events</v>
      </c>
      <c r="H317" s="6" t="str">
        <f>VLOOKUP($K317,Languages!B:F,4,FALSE)</f>
        <v>Toiminnon uhkaprofiili päivitetään aika ajoin ja määriteltyjen tilanteiden kuten järjestelmämuutosten tai ulkoisten tapahtumien yhteydessä.</v>
      </c>
      <c r="I317" s="6">
        <f t="shared" si="13"/>
        <v>0</v>
      </c>
      <c r="J317" s="6">
        <f t="shared" si="12"/>
        <v>1</v>
      </c>
      <c r="K317" s="62" t="s">
        <v>493</v>
      </c>
      <c r="L317" s="6" t="s">
        <v>2846</v>
      </c>
      <c r="M317" s="6" t="s">
        <v>841</v>
      </c>
    </row>
    <row r="318" spans="1:13" ht="81.75" customHeight="1" x14ac:dyDescent="0.3">
      <c r="A318" s="1">
        <v>59</v>
      </c>
      <c r="B318" s="5" t="s">
        <v>47</v>
      </c>
      <c r="C318" s="6">
        <v>3</v>
      </c>
      <c r="D318" s="6" t="s">
        <v>495</v>
      </c>
      <c r="E318" s="6" t="s">
        <v>71</v>
      </c>
      <c r="F318" s="6" t="str">
        <f>VLOOKUP($D318,Languages!B:C,2,FALSE)</f>
        <v>Threat monitoring and response activities leverage and trigger predefined states of operation (SITUATION-3h)</v>
      </c>
      <c r="G318" s="6" t="str">
        <f>VLOOKUP($K318,Languages!B:C,2,FALSE)</f>
        <v>Threat monitoring and response activities leverage and trigger predefined states of operation (SITUATION-3h)</v>
      </c>
      <c r="H318" s="6" t="str">
        <f>VLOOKUP($K318,Languages!B:F,4,FALSE)</f>
        <v>Uhkien seurannassa ja niihin reagoimisessa noudatetaan ennalta määriteltyjä toimintatiloja [kts. SITUATION-3h].</v>
      </c>
      <c r="I318" s="6">
        <f t="shared" si="13"/>
        <v>1</v>
      </c>
      <c r="J318" s="6">
        <f t="shared" si="12"/>
        <v>0</v>
      </c>
      <c r="K318" s="62" t="s">
        <v>495</v>
      </c>
      <c r="L318" s="6" t="s">
        <v>2848</v>
      </c>
      <c r="M318" s="6" t="s">
        <v>842</v>
      </c>
    </row>
    <row r="319" spans="1:13" ht="158.25" customHeight="1" x14ac:dyDescent="0.3">
      <c r="A319" s="1">
        <v>60</v>
      </c>
      <c r="B319" s="5" t="s">
        <v>47</v>
      </c>
      <c r="C319" s="6">
        <v>3</v>
      </c>
      <c r="D319" s="6" t="s">
        <v>496</v>
      </c>
      <c r="E319" s="6" t="s">
        <v>72</v>
      </c>
      <c r="F319" s="6" t="str">
        <f>VLOOKUP($D319,Languages!B:C,2,FALSE)</f>
        <v>Secure, near-real-time methods are used for receiving and sharing threat information to enable rapid analysis and action</v>
      </c>
      <c r="G319" s="6" t="str">
        <f>VLOOKUP($K319,Languages!B:C,2,FALSE)</f>
        <v>Secure, near-real-time methods are used for receiving and sharing threat information to enable rapid analysis and action</v>
      </c>
      <c r="H319" s="6" t="str">
        <f>VLOOKUP($K319,Languages!B:F,4,FALSE)</f>
        <v>Uhkatietoa käsitellään noudattaen turvallisia ja mahdollisimman reaaliaikaisia menetelmiä, joilla varmistetaan uhkien nopea analysointi ja nopea puuttuminen.</v>
      </c>
      <c r="I319" s="6">
        <f t="shared" si="13"/>
        <v>1</v>
      </c>
      <c r="J319" s="6">
        <f t="shared" si="12"/>
        <v>1</v>
      </c>
      <c r="K319" s="62" t="s">
        <v>496</v>
      </c>
      <c r="L319" s="6" t="s">
        <v>2846</v>
      </c>
      <c r="M319" s="6" t="s">
        <v>843</v>
      </c>
    </row>
    <row r="320" spans="1:13" ht="81.75" customHeight="1" x14ac:dyDescent="0.3">
      <c r="A320" s="1">
        <v>61</v>
      </c>
      <c r="B320" s="5" t="s">
        <v>47</v>
      </c>
      <c r="C320" s="6">
        <v>2</v>
      </c>
      <c r="D320" s="6" t="s">
        <v>497</v>
      </c>
      <c r="E320" s="6" t="s">
        <v>73</v>
      </c>
      <c r="F320" s="6" t="str">
        <f>VLOOKUP($D320,Languages!B:C,2,FALSE)</f>
        <v>Documented procedures are established, followed, and maintained for activities in the THREAT domain</v>
      </c>
      <c r="G320" s="6" t="str">
        <f>VLOOKUP($K320,Languages!B:C,2,FALSE)</f>
        <v>Documented procedures are established, followed, and maintained for activities in the THREAT domain</v>
      </c>
      <c r="H320" s="6" t="str">
        <f>VLOOKUP($K320,Languages!B:F,4,FALSE)</f>
        <v>THREAT-osion toimintaa varten on määritetty dokumentoidut toimintatavat, joita noudatetaan ja päivitetään säännöllisesti.</v>
      </c>
      <c r="I320" s="6">
        <f t="shared" si="13"/>
        <v>1</v>
      </c>
      <c r="J320" s="6">
        <f t="shared" si="12"/>
        <v>1</v>
      </c>
      <c r="K320" s="62" t="s">
        <v>497</v>
      </c>
      <c r="L320" s="6" t="s">
        <v>2846</v>
      </c>
      <c r="M320" s="6" t="s">
        <v>74</v>
      </c>
    </row>
    <row r="321" spans="1:13" ht="108.75" customHeight="1" x14ac:dyDescent="0.3">
      <c r="A321" s="1">
        <v>62</v>
      </c>
      <c r="B321" s="5" t="s">
        <v>47</v>
      </c>
      <c r="C321" s="6">
        <v>2</v>
      </c>
      <c r="D321" s="6" t="s">
        <v>498</v>
      </c>
      <c r="E321" s="6" t="s">
        <v>75</v>
      </c>
      <c r="F321" s="6" t="str">
        <f>VLOOKUP($D321,Languages!B:C,2,FALSE)</f>
        <v>Adequate resources (people, funding, and tools) are provided to support activities in the THREAT domain</v>
      </c>
      <c r="G321" s="6" t="str">
        <f>VLOOKUP($K321,Languages!B:C,2,FALSE)</f>
        <v>Adequate resources (people, funding, and tools) are provided to support activities in the THREAT domain</v>
      </c>
      <c r="H321" s="6" t="str">
        <f>VLOOKUP($K321,Languages!B:F,4,FALSE)</f>
        <v>THREAT-osion toimintaa varten on tarjolla riittävät resurssit (henkilöstö, rahoitus ja työkalut).</v>
      </c>
      <c r="I321" s="6">
        <f t="shared" si="13"/>
        <v>1</v>
      </c>
      <c r="J321" s="6">
        <f t="shared" si="12"/>
        <v>1</v>
      </c>
      <c r="K321" s="62" t="s">
        <v>498</v>
      </c>
      <c r="L321" s="6" t="s">
        <v>2846</v>
      </c>
      <c r="M321" s="6" t="s">
        <v>76</v>
      </c>
    </row>
    <row r="322" spans="1:13" ht="94.5" customHeight="1" x14ac:dyDescent="0.3">
      <c r="A322" s="1">
        <v>63</v>
      </c>
      <c r="B322" s="5" t="s">
        <v>47</v>
      </c>
      <c r="C322" s="6">
        <v>3</v>
      </c>
      <c r="D322" s="6" t="s">
        <v>499</v>
      </c>
      <c r="E322" s="6" t="s">
        <v>77</v>
      </c>
      <c r="F322" s="6" t="str">
        <f>VLOOKUP($D322,Languages!B:C,2,FALSE)</f>
        <v>Up-to-date policies or other organizational directives define requirements for activities in the THREAT domain</v>
      </c>
      <c r="G322" s="6" t="str">
        <f>VLOOKUP($K322,Languages!B:C,2,FALSE)</f>
        <v>Up-to-date policies or other organizational directives define requirements for activities in the THREAT domain</v>
      </c>
      <c r="H322" s="6" t="str">
        <f>VLOOKUP($K322,Languages!B:F,4,FALSE)</f>
        <v>THREAT-osion toimintaa ohjataan vaatimuksilla, jotka on asetettu organisaation johtotason politiikassa (tai vastaavassa ohjeistuksessa).</v>
      </c>
      <c r="I322" s="6">
        <f t="shared" si="13"/>
        <v>1</v>
      </c>
      <c r="J322" s="6">
        <f t="shared" ref="J322:J357" si="14">IF(E322=G322,1,0)</f>
        <v>1</v>
      </c>
      <c r="K322" s="62" t="s">
        <v>499</v>
      </c>
      <c r="L322" s="6" t="s">
        <v>2846</v>
      </c>
      <c r="M322" s="6" t="s">
        <v>844</v>
      </c>
    </row>
    <row r="323" spans="1:13" ht="144.75" customHeight="1" x14ac:dyDescent="0.3">
      <c r="A323" s="1">
        <v>64</v>
      </c>
      <c r="B323" s="5" t="s">
        <v>47</v>
      </c>
      <c r="C323" s="6">
        <v>3</v>
      </c>
      <c r="D323" s="6" t="s">
        <v>500</v>
      </c>
      <c r="E323" s="6" t="s">
        <v>78</v>
      </c>
      <c r="F323" s="6" t="str">
        <f>VLOOKUP($D323,Languages!B:C,2,FALSE)</f>
        <v>Personnel performing activities in the THREAT domain have the skills and knowledge needed to perform their assigned responsibilities</v>
      </c>
      <c r="G323" s="6" t="str">
        <f>VLOOKUP($K323,Languages!B:C,2,FALSE)</f>
        <v>Responsibility, accountability, and authority for the performance of activities in the THREAT domain are assigned to personnel</v>
      </c>
      <c r="H323" s="6" t="str">
        <f>VLOOKUP($K323,Languages!B:F,4,FALSE)</f>
        <v>THREAT-osion toiminnan suorittamiseen tarvittavat vastuut, tilivelvollisuudet ja valtuutukset on jalkautettu soveltuville työntekijöille.</v>
      </c>
      <c r="I323" s="6">
        <f t="shared" si="13"/>
        <v>0</v>
      </c>
      <c r="J323" s="6">
        <f t="shared" si="14"/>
        <v>1</v>
      </c>
      <c r="K323" s="62" t="s">
        <v>501</v>
      </c>
      <c r="L323" s="6" t="s">
        <v>2846</v>
      </c>
      <c r="M323" s="6" t="s">
        <v>79</v>
      </c>
    </row>
    <row r="324" spans="1:13" ht="105.75" customHeight="1" x14ac:dyDescent="0.3">
      <c r="A324" s="1">
        <v>65</v>
      </c>
      <c r="B324" s="5" t="s">
        <v>47</v>
      </c>
      <c r="C324" s="6">
        <v>3</v>
      </c>
      <c r="D324" s="6" t="s">
        <v>501</v>
      </c>
      <c r="E324" s="6" t="s">
        <v>80</v>
      </c>
      <c r="F324" s="6" t="str">
        <f>VLOOKUP($D324,Languages!B:C,2,FALSE)</f>
        <v>Responsibility, accountability, and authority for the performance of activities in the THREAT domain are assigned to personnel</v>
      </c>
      <c r="G324" s="6" t="str">
        <f>VLOOKUP($K324,Languages!B:C,2,FALSE)</f>
        <v>Personnel performing activities in the THREAT domain have the skills and knowledge needed to perform their assigned responsibilities</v>
      </c>
      <c r="H324" s="6" t="str">
        <f>VLOOKUP($K324,Languages!B:F,4,FALSE)</f>
        <v>THREAT-osion toimintaa suorittavilla työntekijöillä on riittävät tiedot ja taidot tehtäviensä suorittamiseen.</v>
      </c>
      <c r="I324" s="6">
        <f t="shared" si="13"/>
        <v>0</v>
      </c>
      <c r="J324" s="6">
        <f t="shared" si="14"/>
        <v>1</v>
      </c>
      <c r="K324" s="62" t="s">
        <v>500</v>
      </c>
      <c r="L324" s="6" t="s">
        <v>2846</v>
      </c>
      <c r="M324" s="6" t="s">
        <v>81</v>
      </c>
    </row>
    <row r="325" spans="1:13" ht="80.25" customHeight="1" x14ac:dyDescent="0.3">
      <c r="A325" s="1">
        <v>66</v>
      </c>
      <c r="B325" s="5" t="s">
        <v>47</v>
      </c>
      <c r="C325" s="6">
        <v>3</v>
      </c>
      <c r="D325" s="6" t="s">
        <v>502</v>
      </c>
      <c r="E325" s="6" t="s">
        <v>82</v>
      </c>
      <c r="F325" s="6" t="str">
        <f>VLOOKUP($D325,Languages!B:C,2,FALSE)</f>
        <v>The effectiveness of activities in the THREAT domain is evaluated and tracked</v>
      </c>
      <c r="G325" s="6" t="str">
        <f>VLOOKUP($K325,Languages!B:C,2,FALSE)</f>
        <v>The effectiveness of activities in the THREAT domain is evaluated and tracked</v>
      </c>
      <c r="H325" s="6" t="str">
        <f>VLOOKUP($K325,Languages!B:F,4,FALSE)</f>
        <v>THREAT-osion toiminnan vaikuttavuutta arvioidaan ja seurataan.</v>
      </c>
      <c r="I325" s="6">
        <f t="shared" si="13"/>
        <v>1</v>
      </c>
      <c r="J325" s="6">
        <f t="shared" si="14"/>
        <v>1</v>
      </c>
      <c r="K325" s="62" t="s">
        <v>502</v>
      </c>
      <c r="L325" s="6" t="s">
        <v>2846</v>
      </c>
      <c r="M325" s="6" t="s">
        <v>83</v>
      </c>
    </row>
    <row r="326" spans="1:13" ht="81" customHeight="1" x14ac:dyDescent="0.3">
      <c r="A326" s="1">
        <v>243</v>
      </c>
      <c r="B326" s="5" t="s">
        <v>291</v>
      </c>
      <c r="C326" s="6">
        <v>1</v>
      </c>
      <c r="D326" s="6" t="s">
        <v>679</v>
      </c>
      <c r="E326" s="6" t="s">
        <v>306</v>
      </c>
      <c r="F326" s="6" t="str">
        <f>VLOOKUP($D326,Languages!B:C,2,FALSE)</f>
        <v>Cybersecurity responsibilities for the function are identified, at least in an ad hoc manner</v>
      </c>
      <c r="G326" s="6" t="str">
        <f>VLOOKUP($K326,Languages!B:C,2,FALSE)</f>
        <v>Personnel vetting (for example, background checks, drug tests) is performed at hire, at least in an ad hoc manner</v>
      </c>
      <c r="H326" s="6" t="str">
        <f>VLOOKUP($K326,Languages!B:F,4,FALSE)</f>
        <v>Erilaisia tarkastuksia (esimerkiksi taustojen tarkistuksia, huumetestejä) suoritetaan uusia työntekijöitä palkatessa. Tasolla 1 tämän ei tarvitse olla systemaattista ja säännöllistä.</v>
      </c>
      <c r="I326" s="6">
        <f t="shared" si="13"/>
        <v>0</v>
      </c>
      <c r="J326" s="6">
        <f t="shared" si="14"/>
        <v>1</v>
      </c>
      <c r="K326" s="62" t="s">
        <v>693</v>
      </c>
      <c r="L326" s="6" t="s">
        <v>2846</v>
      </c>
      <c r="M326" s="6" t="s">
        <v>990</v>
      </c>
    </row>
    <row r="327" spans="1:13" ht="93" customHeight="1" x14ac:dyDescent="0.3">
      <c r="A327" s="1">
        <v>244</v>
      </c>
      <c r="B327" s="5" t="s">
        <v>291</v>
      </c>
      <c r="C327" s="6">
        <v>1</v>
      </c>
      <c r="D327" s="6" t="s">
        <v>680</v>
      </c>
      <c r="E327" s="6" t="s">
        <v>307</v>
      </c>
      <c r="F327" s="6" t="str">
        <f>VLOOKUP($D327,Languages!B:C,2,FALSE)</f>
        <v>Cybersecurity responsibilities are assigned to specific people, at least in an ad hoc manner</v>
      </c>
      <c r="G327" s="6" t="str">
        <f>VLOOKUP($K327,Languages!B:C,2,FALSE)</f>
        <v>Personnel separation procedures address cybersecurity, at least in an ad hoc manner</v>
      </c>
      <c r="H327" s="6" t="str">
        <f>VLOOKUP($K327,Languages!B:F,4,FALSE)</f>
        <v>Työsuhteen päättymiseen liittyvissä menettelyissä huomioidaan kyberturvallisuus. Tasolla 1 tämän ei tarvitse olla systemaattista ja säännöllistä.</v>
      </c>
      <c r="I327" s="6">
        <f t="shared" si="13"/>
        <v>0</v>
      </c>
      <c r="J327" s="6">
        <f t="shared" si="14"/>
        <v>1</v>
      </c>
      <c r="K327" s="62" t="s">
        <v>694</v>
      </c>
      <c r="L327" s="6" t="s">
        <v>2846</v>
      </c>
      <c r="M327" s="6" t="s">
        <v>991</v>
      </c>
    </row>
    <row r="328" spans="1:13" ht="70.5" customHeight="1" x14ac:dyDescent="0.3">
      <c r="A328" s="1">
        <v>245</v>
      </c>
      <c r="B328" s="5" t="s">
        <v>291</v>
      </c>
      <c r="C328" s="6">
        <v>2</v>
      </c>
      <c r="D328" s="6" t="s">
        <v>681</v>
      </c>
      <c r="E328" s="6" t="s">
        <v>308</v>
      </c>
      <c r="F328" s="6" t="str">
        <f>VLOOKUP($D328,Languages!B:C,2,FALSE)</f>
        <v>Cybersecurity responsibilities are assigned to specific roles, including external service providers</v>
      </c>
      <c r="G328" s="6" t="str">
        <f>VLOOKUP($K328,Languages!B:C,2,FALSE)</f>
        <v>Personnel vetting is performed periodically for positions that have access to the assets required for delivery of the function</v>
      </c>
      <c r="H328" s="6" t="str">
        <f>VLOOKUP($K328,Languages!B:F,4,FALSE)</f>
        <v>Erilaisia tarkastuksia suoritetaan sellaisille työntekijöille, joilla on käyttö- tai pääsyoikeus toiminnon kannalta tärkeisiin laitteisiin, ohjelmistoihin tai tietovarantoihin.</v>
      </c>
      <c r="I328" s="6">
        <f t="shared" si="13"/>
        <v>0</v>
      </c>
      <c r="J328" s="6">
        <f t="shared" si="14"/>
        <v>0</v>
      </c>
      <c r="K328" s="62" t="s">
        <v>695</v>
      </c>
      <c r="L328" s="6" t="s">
        <v>2848</v>
      </c>
      <c r="M328" s="6" t="s">
        <v>992</v>
      </c>
    </row>
    <row r="329" spans="1:13" ht="219.75" customHeight="1" x14ac:dyDescent="0.3">
      <c r="A329" s="1">
        <v>246</v>
      </c>
      <c r="B329" s="5" t="s">
        <v>291</v>
      </c>
      <c r="C329" s="6">
        <v>2</v>
      </c>
      <c r="D329" s="6" t="s">
        <v>682</v>
      </c>
      <c r="E329" s="6" t="s">
        <v>309</v>
      </c>
      <c r="F329" s="6" t="str">
        <f>VLOOKUP($D329,Languages!B:C,2,FALSE)</f>
        <v>Cybersecurity responsibilities are documented</v>
      </c>
      <c r="G329" s="6" t="str">
        <f>VLOOKUP($K329,Languages!B:C,2,FALSE)</f>
        <v>Personnel transfer procedures address cybersecurity</v>
      </c>
      <c r="H329" s="6" t="str">
        <f>VLOOKUP($K329,Languages!B:F,4,FALSE)</f>
        <v>Työntekijöiden sisäisiin siirtoihin liittyvissä menettelyissä huomioidaan kyberturvallisuus.</v>
      </c>
      <c r="I329" s="6">
        <f t="shared" si="13"/>
        <v>0</v>
      </c>
      <c r="J329" s="6">
        <f t="shared" si="14"/>
        <v>0</v>
      </c>
      <c r="K329" s="62" t="s">
        <v>696</v>
      </c>
      <c r="L329" s="6" t="s">
        <v>2849</v>
      </c>
      <c r="M329" s="6" t="s">
        <v>993</v>
      </c>
    </row>
    <row r="330" spans="1:13" ht="172.5" customHeight="1" x14ac:dyDescent="0.3">
      <c r="A330" s="1">
        <v>247</v>
      </c>
      <c r="B330" s="5" t="s">
        <v>291</v>
      </c>
      <c r="C330" s="60">
        <v>2</v>
      </c>
      <c r="D330" s="6" t="s">
        <v>683</v>
      </c>
      <c r="E330" s="6" t="s">
        <v>310</v>
      </c>
      <c r="F330" s="6" t="str">
        <f>VLOOKUP($D330,Languages!B:C,2,FALSE)</f>
        <v>Cybersecurity responsibilities and job requirements are reviewed and updated periodically and according to defined triggers, such as system changes and changes to organizational structure</v>
      </c>
      <c r="G330" s="6" t="str">
        <f>VLOOKUP($K330,Languages!B:C,2,FALSE)</f>
        <v>Users are made aware of their responsibilities for protection and acceptable use of IT, OT, and information assets</v>
      </c>
      <c r="H330" s="6" t="str">
        <f>VLOOKUP($K330,Languages!B:F,4,FALSE)</f>
        <v>Käyttäjät ovat tietoisia vastuistaan liittyen laitteiden, ohjelmistojen ja tietovarantojen suojaamiseen ja hyväksyttyyn käyttöön.</v>
      </c>
      <c r="I330" s="6">
        <f t="shared" si="13"/>
        <v>0</v>
      </c>
      <c r="J330" s="6">
        <f t="shared" si="14"/>
        <v>0</v>
      </c>
      <c r="K330" s="62" t="s">
        <v>697</v>
      </c>
      <c r="L330" s="6" t="s">
        <v>2848</v>
      </c>
      <c r="M330" s="6" t="s">
        <v>994</v>
      </c>
    </row>
    <row r="331" spans="1:13" ht="130.5" customHeight="1" x14ac:dyDescent="0.3">
      <c r="A331" s="1">
        <v>248</v>
      </c>
      <c r="B331" s="5" t="s">
        <v>291</v>
      </c>
      <c r="C331" s="6">
        <v>3</v>
      </c>
      <c r="D331" s="6" t="s">
        <v>684</v>
      </c>
      <c r="E331" s="6" t="s">
        <v>311</v>
      </c>
      <c r="F331" s="6" t="str">
        <f>VLOOKUP($D331,Languages!B:C,2,FALSE)</f>
        <v>Assigned cybersecurity responsibilities are managed to ensure adequacy and redundancy of coverage, including succession planning</v>
      </c>
      <c r="G331" s="6" t="str">
        <f>VLOOKUP($K331,Languages!B:C,2,FALSE)</f>
        <v>Vetting is performed for all positions (including employees, vendors, and contractors) at a level commensurate with position risk</v>
      </c>
      <c r="H331" s="6" t="str">
        <f>VLOOKUP($K331,Languages!B:F,4,FALSE)</f>
        <v>Jokaista työtehtävää varten teetetään soveltuvat tarkistukset, jotka ovat suhteessa työtehtävän riskeihin (mukaan lukien työntekijät, toimittajat ja alihankkijat).</v>
      </c>
      <c r="I331" s="6">
        <f t="shared" si="13"/>
        <v>0</v>
      </c>
      <c r="J331" s="6">
        <f t="shared" si="14"/>
        <v>1</v>
      </c>
      <c r="K331" s="62" t="s">
        <v>698</v>
      </c>
      <c r="L331" s="6" t="s">
        <v>2846</v>
      </c>
      <c r="M331" s="6" t="s">
        <v>995</v>
      </c>
    </row>
    <row r="332" spans="1:13" ht="145.5" customHeight="1" x14ac:dyDescent="0.3">
      <c r="A332" s="1">
        <v>249</v>
      </c>
      <c r="B332" s="5" t="s">
        <v>291</v>
      </c>
      <c r="C332" s="6">
        <v>3</v>
      </c>
      <c r="D332" s="6" t="s">
        <v>685</v>
      </c>
      <c r="E332" s="6" t="s">
        <v>312</v>
      </c>
      <c r="F332" s="6" t="e">
        <f>VLOOKUP($D332,Languages!B:C,2,FALSE)</f>
        <v>#N/A</v>
      </c>
      <c r="G332" s="6" t="e">
        <f>VLOOKUP($K332,Languages!B:C,2,FALSE)</f>
        <v>#N/A</v>
      </c>
      <c r="H332" s="6" t="e">
        <f>VLOOKUP($K332,Languages!B:F,4,FALSE)</f>
        <v>#N/A</v>
      </c>
      <c r="I332" s="6">
        <f t="shared" si="13"/>
        <v>0</v>
      </c>
      <c r="J332" s="6" t="e">
        <f t="shared" si="14"/>
        <v>#N/A</v>
      </c>
      <c r="K332" s="62"/>
      <c r="L332" s="6" t="s">
        <v>2843</v>
      </c>
      <c r="M332" s="6" t="s">
        <v>996</v>
      </c>
    </row>
    <row r="333" spans="1:13" ht="54" customHeight="1" x14ac:dyDescent="0.3">
      <c r="A333" s="1">
        <v>250</v>
      </c>
      <c r="B333" s="5" t="s">
        <v>291</v>
      </c>
      <c r="C333" s="6">
        <v>1</v>
      </c>
      <c r="D333" s="6" t="s">
        <v>686</v>
      </c>
      <c r="E333" s="6" t="s">
        <v>313</v>
      </c>
      <c r="F333" s="6" t="str">
        <f>VLOOKUP($D333,Languages!B:C,2,FALSE)</f>
        <v>Cybersecurity training is made available to personnel with assigned cybersecurity responsibilities, at least in an ad hoc manner</v>
      </c>
      <c r="G333" s="6" t="str">
        <f>VLOOKUP($K333,Languages!B:C,2,FALSE)</f>
        <v>Cybersecurity awareness activities occur, at least in an ad hoc manner</v>
      </c>
      <c r="H333" s="6" t="str">
        <f>VLOOKUP($K333,Languages!B:F,4,FALSE)</f>
        <v>Henkilöstön kyberturvallisuustietoisuutta kohotetaan erilaisin toimin. Tasolla 1 tämän ei tarvitse olla systemaattista ja säännöllistä.</v>
      </c>
      <c r="I333" s="6">
        <f t="shared" si="13"/>
        <v>0</v>
      </c>
      <c r="J333" s="6">
        <f t="shared" si="14"/>
        <v>1</v>
      </c>
      <c r="K333" s="62" t="s">
        <v>699</v>
      </c>
      <c r="L333" s="6" t="s">
        <v>2846</v>
      </c>
      <c r="M333" s="6" t="s">
        <v>997</v>
      </c>
    </row>
    <row r="334" spans="1:13" ht="234.6" x14ac:dyDescent="0.3">
      <c r="A334" s="1">
        <v>251</v>
      </c>
      <c r="B334" s="5" t="s">
        <v>291</v>
      </c>
      <c r="C334" s="60">
        <v>2</v>
      </c>
      <c r="D334" s="6" t="s">
        <v>687</v>
      </c>
      <c r="E334" s="6" t="s">
        <v>314</v>
      </c>
      <c r="F334" s="6" t="str">
        <f>VLOOKUP($D334,Languages!B:C,2,FALSE)</f>
        <v>Cybersecurity knowledge, skill, and ability requirements and gaps are identified for both current and future operational needs, at least in an ad hoc manner</v>
      </c>
      <c r="G334" s="6" t="str">
        <f>VLOOKUP($K334,Languages!B:C,2,FALSE)</f>
        <v>Objectives for cybersecurity awareness activities are established and maintained</v>
      </c>
      <c r="H334" s="6" t="str">
        <f>VLOOKUP($K334,Languages!B:F,4,FALSE)</f>
        <v>Kyberturvallisuustietoisuutta kohottaville toimille on määritetty tavoitteita, joita ylläpidetään.</v>
      </c>
      <c r="I334" s="6">
        <f t="shared" si="13"/>
        <v>0</v>
      </c>
      <c r="J334" s="6">
        <f t="shared" si="14"/>
        <v>0</v>
      </c>
      <c r="K334" s="62" t="s">
        <v>700</v>
      </c>
      <c r="L334" s="6" t="s">
        <v>2848</v>
      </c>
      <c r="M334" s="6" t="s">
        <v>998</v>
      </c>
    </row>
    <row r="335" spans="1:13" ht="145.5" customHeight="1" x14ac:dyDescent="0.3">
      <c r="A335" s="1">
        <v>252</v>
      </c>
      <c r="B335" s="5" t="s">
        <v>291</v>
      </c>
      <c r="C335" s="6">
        <v>2</v>
      </c>
      <c r="D335" s="6" t="s">
        <v>688</v>
      </c>
      <c r="E335" s="6" t="s">
        <v>315</v>
      </c>
      <c r="F335" s="6" t="str">
        <f>VLOOKUP($D335,Languages!B:C,2,FALSE)</f>
        <v>Training, recruiting, and retention efforts are aligned to address identified workforce gaps</v>
      </c>
      <c r="G335" s="6" t="str">
        <f>VLOOKUP($K335,Languages!B:C,2,FALSE)</f>
        <v>Cybersecurity awareness objectives are aligned with the defined threat profile (THREAT-2d)</v>
      </c>
      <c r="H335" s="6" t="str">
        <f>VLOOKUP($K335,Languages!B:F,4,FALSE)</f>
        <v>Kyberturvallisuustietoisuuden kohottamisen tavoitteet ovat linjassa organisaation määrittämän uhkaprofiilin kanssa [kts. THREAT-2d].</v>
      </c>
      <c r="I335" s="6">
        <f t="shared" si="13"/>
        <v>0</v>
      </c>
      <c r="J335" s="6">
        <f t="shared" si="14"/>
        <v>0</v>
      </c>
      <c r="K335" s="62" t="s">
        <v>701</v>
      </c>
      <c r="L335" s="6" t="s">
        <v>2848</v>
      </c>
      <c r="M335" s="6" t="s">
        <v>999</v>
      </c>
    </row>
    <row r="336" spans="1:13" ht="220.8" x14ac:dyDescent="0.3">
      <c r="A336" s="1">
        <v>253</v>
      </c>
      <c r="B336" s="5" t="s">
        <v>291</v>
      </c>
      <c r="C336" s="6">
        <v>2</v>
      </c>
      <c r="D336" s="6" t="s">
        <v>689</v>
      </c>
      <c r="E336" s="6" t="s">
        <v>316</v>
      </c>
      <c r="F336" s="6" t="str">
        <f>VLOOKUP($D336,Languages!B:C,2,FALSE)</f>
        <v>Cybersecurity training is provided as a prerequisite to granting access to assets that support the delivery of the function</v>
      </c>
      <c r="G336" s="6" t="e">
        <f>VLOOKUP($K336,Languages!B:C,2,FALSE)</f>
        <v>#N/A</v>
      </c>
      <c r="H336" s="6" t="e">
        <f>VLOOKUP($K336,Languages!B:F,4,FALSE)</f>
        <v>#N/A</v>
      </c>
      <c r="I336" s="6">
        <f t="shared" si="13"/>
        <v>0</v>
      </c>
      <c r="J336" s="6" t="e">
        <f t="shared" si="14"/>
        <v>#N/A</v>
      </c>
      <c r="K336" s="62"/>
      <c r="L336" s="6" t="s">
        <v>2843</v>
      </c>
      <c r="M336" s="6" t="s">
        <v>1000</v>
      </c>
    </row>
    <row r="337" spans="1:13" ht="156.75" customHeight="1" x14ac:dyDescent="0.3">
      <c r="A337" s="1">
        <v>254</v>
      </c>
      <c r="B337" s="5" t="s">
        <v>291</v>
      </c>
      <c r="C337" s="6">
        <v>3</v>
      </c>
      <c r="D337" s="6" t="s">
        <v>690</v>
      </c>
      <c r="E337" s="6" t="s">
        <v>317</v>
      </c>
      <c r="F337" s="6" t="str">
        <f>VLOOKUP($D337,Languages!B:C,2,FALSE)</f>
        <v>The effectiveness of training programs is evaluated periodically, and improvements are made as appropriate</v>
      </c>
      <c r="G337" s="6" t="e">
        <f>VLOOKUP($K337,Languages!B:C,2,FALSE)</f>
        <v>#N/A</v>
      </c>
      <c r="H337" s="6" t="e">
        <f>VLOOKUP($K337,Languages!B:F,4,FALSE)</f>
        <v>#N/A</v>
      </c>
      <c r="I337" s="6">
        <f t="shared" si="13"/>
        <v>0</v>
      </c>
      <c r="J337" s="6" t="e">
        <f t="shared" si="14"/>
        <v>#N/A</v>
      </c>
      <c r="K337" s="62"/>
      <c r="L337" s="6" t="s">
        <v>2843</v>
      </c>
      <c r="M337" s="6" t="s">
        <v>1001</v>
      </c>
    </row>
    <row r="338" spans="1:13" ht="93.75" customHeight="1" x14ac:dyDescent="0.3">
      <c r="A338" s="1">
        <v>255</v>
      </c>
      <c r="B338" s="5" t="s">
        <v>291</v>
      </c>
      <c r="C338" s="6">
        <v>3</v>
      </c>
      <c r="D338" s="6" t="s">
        <v>691</v>
      </c>
      <c r="E338" s="6" t="s">
        <v>318</v>
      </c>
      <c r="F338" s="6" t="str">
        <f>VLOOKUP($D338,Languages!B:C,2,FALSE)</f>
        <v>Training programs include continuing education and professional development opportunities for personnel with significant cybersecurity responsibilities</v>
      </c>
      <c r="G338" s="6" t="str">
        <f>VLOOKUP($K338,Languages!B:C,2,FALSE)</f>
        <v>Cybersecurity awareness activities are aligned with the predefined states of operation (SITUATION-3h)</v>
      </c>
      <c r="H338" s="6" t="str">
        <f>VLOOKUP($K338,Languages!B:F,4,FALSE)</f>
        <v>Kyberturvallisuustietoisuuden kohottamisen toimenpiteet ovat linjassa organisaation ennalta määriteltyjen toimintatilojen kanssa [kts. SITUATION-3h].</v>
      </c>
      <c r="I338" s="6">
        <f t="shared" si="13"/>
        <v>0</v>
      </c>
      <c r="J338" s="6">
        <f t="shared" si="14"/>
        <v>0</v>
      </c>
      <c r="K338" s="62" t="s">
        <v>702</v>
      </c>
      <c r="L338" s="6" t="s">
        <v>2848</v>
      </c>
      <c r="M338" s="6" t="s">
        <v>1002</v>
      </c>
    </row>
    <row r="339" spans="1:13" ht="194.25" customHeight="1" x14ac:dyDescent="0.3">
      <c r="A339" s="1">
        <v>256</v>
      </c>
      <c r="B339" s="5" t="s">
        <v>291</v>
      </c>
      <c r="C339" s="6">
        <v>3</v>
      </c>
      <c r="D339" s="6" t="s">
        <v>692</v>
      </c>
      <c r="E339" s="6" t="s">
        <v>319</v>
      </c>
      <c r="F339" s="6" t="e">
        <f>VLOOKUP($D339,Languages!B:C,2,FALSE)</f>
        <v>#N/A</v>
      </c>
      <c r="G339" s="6" t="e">
        <f>VLOOKUP($K339,Languages!B:C,2,FALSE)</f>
        <v>#N/A</v>
      </c>
      <c r="H339" s="6" t="e">
        <f>VLOOKUP($K339,Languages!B:F,4,FALSE)</f>
        <v>#N/A</v>
      </c>
      <c r="I339" s="6">
        <f t="shared" si="13"/>
        <v>0</v>
      </c>
      <c r="J339" s="6" t="e">
        <f t="shared" si="14"/>
        <v>#N/A</v>
      </c>
      <c r="K339" s="62"/>
      <c r="L339" s="6" t="s">
        <v>2843</v>
      </c>
      <c r="M339" s="6" t="s">
        <v>1003</v>
      </c>
    </row>
    <row r="340" spans="1:13" ht="221.25" customHeight="1" x14ac:dyDescent="0.3">
      <c r="A340" s="1">
        <v>257</v>
      </c>
      <c r="B340" s="5" t="s">
        <v>291</v>
      </c>
      <c r="C340" s="6">
        <v>1</v>
      </c>
      <c r="D340" s="6" t="s">
        <v>693</v>
      </c>
      <c r="E340" s="6" t="s">
        <v>292</v>
      </c>
      <c r="F340" s="6" t="str">
        <f>VLOOKUP($D340,Languages!B:C,2,FALSE)</f>
        <v>Personnel vetting (for example, background checks, drug tests) is performed at hire, at least in an ad hoc manner</v>
      </c>
      <c r="G340" s="6" t="str">
        <f>VLOOKUP($K340,Languages!B:C,2,FALSE)</f>
        <v>Cybersecurity responsibilities for the function are identified, at least in an ad hoc manner</v>
      </c>
      <c r="H340" s="6" t="str">
        <f>VLOOKUP($K340,Languages!B:F,4,FALSE)</f>
        <v>Toiminnon kyberturvallisuuteen liittyvät vastuut on tunnistettu. Tasolla 1 tämän ei tarvitse olla systemaattista ja säännöllistä.</v>
      </c>
      <c r="I340" s="6">
        <f t="shared" si="13"/>
        <v>0</v>
      </c>
      <c r="J340" s="6">
        <f t="shared" si="14"/>
        <v>1</v>
      </c>
      <c r="K340" s="6" t="s">
        <v>679</v>
      </c>
      <c r="L340" s="62" t="s">
        <v>2846</v>
      </c>
      <c r="M340" s="6" t="s">
        <v>1004</v>
      </c>
    </row>
    <row r="341" spans="1:13" ht="120.75" customHeight="1" x14ac:dyDescent="0.3">
      <c r="A341" s="1">
        <v>258</v>
      </c>
      <c r="B341" s="5" t="s">
        <v>291</v>
      </c>
      <c r="C341" s="6">
        <v>1</v>
      </c>
      <c r="D341" s="6" t="s">
        <v>694</v>
      </c>
      <c r="E341" s="6" t="s">
        <v>293</v>
      </c>
      <c r="F341" s="6" t="str">
        <f>VLOOKUP($D341,Languages!B:C,2,FALSE)</f>
        <v>Personnel separation procedures address cybersecurity, at least in an ad hoc manner</v>
      </c>
      <c r="G341" s="6" t="str">
        <f>VLOOKUP($K341,Languages!B:C,2,FALSE)</f>
        <v>Cybersecurity responsibilities are assigned to specific people, at least in an ad hoc manner</v>
      </c>
      <c r="H341" s="6" t="str">
        <f>VLOOKUP($K341,Languages!B:F,4,FALSE)</f>
        <v>Kyberturvallisuuteen liittyvät vastuut on osoitettu nimetyille henkilöille. Tasolla 1 tämän ei tarvitse olla systemaattista ja säännöllistä.</v>
      </c>
      <c r="I341" s="6">
        <f t="shared" ref="I341:I357" si="15">IF(D341=K341,1,0)</f>
        <v>0</v>
      </c>
      <c r="J341" s="6">
        <f t="shared" si="14"/>
        <v>1</v>
      </c>
      <c r="K341" s="6" t="s">
        <v>680</v>
      </c>
      <c r="L341" s="62" t="s">
        <v>2846</v>
      </c>
      <c r="M341" s="6" t="s">
        <v>1005</v>
      </c>
    </row>
    <row r="342" spans="1:13" ht="81" customHeight="1" x14ac:dyDescent="0.3">
      <c r="A342" s="1">
        <v>259</v>
      </c>
      <c r="B342" s="5" t="s">
        <v>291</v>
      </c>
      <c r="C342" s="6">
        <v>2</v>
      </c>
      <c r="D342" s="6" t="s">
        <v>695</v>
      </c>
      <c r="E342" s="6" t="s">
        <v>294</v>
      </c>
      <c r="F342" s="6" t="str">
        <f>VLOOKUP($D342,Languages!B:C,2,FALSE)</f>
        <v>Personnel vetting is performed periodically for positions that have access to the assets required for delivery of the function</v>
      </c>
      <c r="G342" s="6" t="str">
        <f>VLOOKUP($K342,Languages!B:C,2,FALSE)</f>
        <v>Cybersecurity responsibilities are assigned to specific roles, including external service providers</v>
      </c>
      <c r="H342" s="6" t="str">
        <f>VLOOKUP($K342,Languages!B:F,4,FALSE)</f>
        <v>Kyberturvallisuuteen liittyvät vastuut on osoitettu nimetyille rooleille (mukaan lukien mahdolliset ulkoiset palveluntarjoajat).</v>
      </c>
      <c r="I342" s="6">
        <f t="shared" si="15"/>
        <v>0</v>
      </c>
      <c r="J342" s="6">
        <f t="shared" si="14"/>
        <v>1</v>
      </c>
      <c r="K342" s="6" t="s">
        <v>681</v>
      </c>
      <c r="L342" s="62" t="s">
        <v>2846</v>
      </c>
      <c r="M342" s="6" t="s">
        <v>1006</v>
      </c>
    </row>
    <row r="343" spans="1:13" ht="94.5" customHeight="1" x14ac:dyDescent="0.3">
      <c r="A343" s="1">
        <v>260</v>
      </c>
      <c r="B343" s="5" t="s">
        <v>291</v>
      </c>
      <c r="C343" s="6">
        <v>2</v>
      </c>
      <c r="D343" s="6" t="s">
        <v>696</v>
      </c>
      <c r="E343" s="6" t="s">
        <v>295</v>
      </c>
      <c r="F343" s="6" t="str">
        <f>VLOOKUP($D343,Languages!B:C,2,FALSE)</f>
        <v>Personnel transfer procedures address cybersecurity</v>
      </c>
      <c r="G343" s="6" t="str">
        <f>VLOOKUP($K343,Languages!B:C,2,FALSE)</f>
        <v>Cybersecurity responsibilities are documented</v>
      </c>
      <c r="H343" s="6" t="str">
        <f>VLOOKUP($K343,Languages!B:F,4,FALSE)</f>
        <v>Kyberturvallisuuteen liittyvät vastuut on dokumentoitu.</v>
      </c>
      <c r="I343" s="6">
        <f t="shared" si="15"/>
        <v>0</v>
      </c>
      <c r="J343" s="6">
        <f t="shared" si="14"/>
        <v>1</v>
      </c>
      <c r="K343" s="6" t="s">
        <v>682</v>
      </c>
      <c r="L343" s="63" t="s">
        <v>2846</v>
      </c>
      <c r="M343" s="6" t="s">
        <v>1007</v>
      </c>
    </row>
    <row r="344" spans="1:13" ht="94.5" customHeight="1" x14ac:dyDescent="0.3">
      <c r="A344" s="1">
        <v>261</v>
      </c>
      <c r="B344" s="5" t="s">
        <v>291</v>
      </c>
      <c r="C344" s="60">
        <v>3</v>
      </c>
      <c r="D344" s="6" t="s">
        <v>697</v>
      </c>
      <c r="E344" s="6" t="s">
        <v>296</v>
      </c>
      <c r="F344" s="6" t="str">
        <f>VLOOKUP($D344,Languages!B:C,2,FALSE)</f>
        <v>Users are made aware of their responsibilities for protection and acceptable use of IT, OT, and information assets</v>
      </c>
      <c r="G344" s="6" t="str">
        <f>VLOOKUP($K344,Languages!B:C,2,FALSE)</f>
        <v>Cybersecurity responsibilities and job requirements are reviewed and updated periodically and according to defined triggers, such as system changes and changes to organizational structure</v>
      </c>
      <c r="H344" s="6" t="str">
        <f>VLOOKUP($K344,Languages!B:F,4,FALSE)</f>
        <v>Kyberturvallisuuteen liittyvät vastuut ja työtehtävien vaatimukset tarkastetaan ja päivitetään aika ajoin ja määriteltyjen tilanteiden kuten järjestelmämuutosten yhteydessä tai organisaatiorakenteen muuttuessa.</v>
      </c>
      <c r="I344" s="6">
        <f t="shared" si="15"/>
        <v>0</v>
      </c>
      <c r="J344" s="6">
        <f t="shared" si="14"/>
        <v>1</v>
      </c>
      <c r="K344" s="6" t="s">
        <v>683</v>
      </c>
      <c r="L344" s="63" t="s">
        <v>2846</v>
      </c>
      <c r="M344" s="6" t="s">
        <v>1008</v>
      </c>
    </row>
    <row r="345" spans="1:13" ht="93.75" customHeight="1" x14ac:dyDescent="0.3">
      <c r="A345" s="1">
        <v>262</v>
      </c>
      <c r="B345" s="5" t="s">
        <v>291</v>
      </c>
      <c r="C345" s="6">
        <v>3</v>
      </c>
      <c r="D345" s="6" t="s">
        <v>698</v>
      </c>
      <c r="E345" s="6" t="s">
        <v>297</v>
      </c>
      <c r="F345" s="6" t="str">
        <f>VLOOKUP($D345,Languages!B:C,2,FALSE)</f>
        <v>Vetting is performed for all positions (including employees, vendors, and contractors) at a level commensurate with position risk</v>
      </c>
      <c r="G345" s="6" t="str">
        <f>VLOOKUP($K345,Languages!B:C,2,FALSE)</f>
        <v>Assigned cybersecurity responsibilities are managed to ensure adequacy and redundancy of coverage, including succession planning</v>
      </c>
      <c r="H345" s="6" t="str">
        <f>VLOOKUP($K345,Languages!B:F,4,FALSE)</f>
        <v>Osoitettuja kyberturvallisuuden vastuita hallitaan siten, että varmistutaan niiden riittävyydestä ja riittävästä päällekkäisyydestä (mukaan lukien henkilöstönvaihdosten suunnittelu).</v>
      </c>
      <c r="I345" s="6">
        <f t="shared" si="15"/>
        <v>0</v>
      </c>
      <c r="J345" s="6">
        <f t="shared" si="14"/>
        <v>1</v>
      </c>
      <c r="K345" s="6" t="s">
        <v>684</v>
      </c>
      <c r="L345" s="62" t="s">
        <v>2846</v>
      </c>
      <c r="M345" s="6" t="s">
        <v>1009</v>
      </c>
    </row>
    <row r="346" spans="1:13" ht="67.5" customHeight="1" x14ac:dyDescent="0.3">
      <c r="A346" s="1">
        <v>263</v>
      </c>
      <c r="B346" s="5" t="s">
        <v>291</v>
      </c>
      <c r="C346" s="6">
        <v>1</v>
      </c>
      <c r="D346" s="6" t="s">
        <v>699</v>
      </c>
      <c r="E346" s="6" t="s">
        <v>298</v>
      </c>
      <c r="F346" s="6" t="str">
        <f>VLOOKUP($D346,Languages!B:C,2,FALSE)</f>
        <v>Cybersecurity awareness activities occur, at least in an ad hoc manner</v>
      </c>
      <c r="G346" s="6" t="str">
        <f>VLOOKUP($K346,Languages!B:C,2,FALSE)</f>
        <v>Cybersecurity training is made available to personnel with assigned cybersecurity responsibilities, at least in an ad hoc manner</v>
      </c>
      <c r="H346" s="6" t="str">
        <f>VLOOKUP($K346,Languages!B:F,4,FALSE)</f>
        <v>Kyberturvallisuuskoulutusta on saatavana sellaisille työntekijöille, joille on osoitettu kyberturvallisuuteen liittyviä vastuita. Tasolla 1 tämän ei tarvitse olla systemaattista ja säännöllistä.</v>
      </c>
      <c r="I346" s="6">
        <f t="shared" si="15"/>
        <v>0</v>
      </c>
      <c r="J346" s="6">
        <f t="shared" si="14"/>
        <v>1</v>
      </c>
      <c r="K346" s="6" t="s">
        <v>686</v>
      </c>
      <c r="L346" s="62" t="s">
        <v>2846</v>
      </c>
      <c r="M346" s="6" t="s">
        <v>1010</v>
      </c>
    </row>
    <row r="347" spans="1:13" ht="93" customHeight="1" x14ac:dyDescent="0.3">
      <c r="A347" s="1">
        <v>264</v>
      </c>
      <c r="B347" s="5" t="s">
        <v>291</v>
      </c>
      <c r="C347" s="6">
        <v>1</v>
      </c>
      <c r="D347" s="6" t="s">
        <v>700</v>
      </c>
      <c r="E347" s="6" t="s">
        <v>299</v>
      </c>
      <c r="F347" s="6" t="str">
        <f>VLOOKUP($D347,Languages!B:C,2,FALSE)</f>
        <v>Objectives for cybersecurity awareness activities are established and maintained</v>
      </c>
      <c r="G347" s="6" t="str">
        <f>VLOOKUP($K347,Languages!B:C,2,FALSE)</f>
        <v>Cybersecurity knowledge, skill, and ability requirements and gaps are identified for both current and future operational needs, at least in an ad hoc manner</v>
      </c>
      <c r="H347" s="6" t="str">
        <f>VLOOKUP($K347,Languages!B:F,4,FALSE)</f>
        <v>Kyberturvallisuuteen liittyvien tietojen, taitojen ja kykyjen vaatimukset ja niissä mahdollisesti ilmenevät puutteet on tunnistettu sekä nykyiset että tulevat tarpeet huomioiden. Tasolla 1 tämän ei tarvitse olla systemaattista ja säännöllistä.</v>
      </c>
      <c r="I347" s="6">
        <f t="shared" si="15"/>
        <v>0</v>
      </c>
      <c r="J347" s="6">
        <f t="shared" si="14"/>
        <v>1</v>
      </c>
      <c r="K347" s="6" t="s">
        <v>687</v>
      </c>
      <c r="L347" s="62" t="s">
        <v>2846</v>
      </c>
      <c r="M347" s="6" t="s">
        <v>300</v>
      </c>
    </row>
    <row r="348" spans="1:13" ht="93.75" customHeight="1" x14ac:dyDescent="0.3">
      <c r="A348" s="1">
        <v>265</v>
      </c>
      <c r="B348" s="5" t="s">
        <v>291</v>
      </c>
      <c r="C348" s="6">
        <v>2</v>
      </c>
      <c r="D348" s="6" t="s">
        <v>701</v>
      </c>
      <c r="E348" s="6" t="s">
        <v>301</v>
      </c>
      <c r="F348" s="6" t="str">
        <f>VLOOKUP($D348,Languages!B:C,2,FALSE)</f>
        <v>Cybersecurity awareness objectives are aligned with the defined threat profile (THREAT-2d)</v>
      </c>
      <c r="G348" s="6" t="str">
        <f>VLOOKUP($K348,Languages!B:C,2,FALSE)</f>
        <v>Training, recruiting, and retention efforts are aligned to address identified workforce gaps</v>
      </c>
      <c r="H348" s="6" t="str">
        <f>VLOOKUP($K348,Languages!B:F,4,FALSE)</f>
        <v>Henkilöstön kouluttamiseen, rekrytointiin ja vaihtuvuuteen liittyvät toimet ovat linjassa keskenään siten, että havaittuihin henkilöstö- tai osaamispuutteisiin voidaan kohdistaa toimia.</v>
      </c>
      <c r="I348" s="6">
        <f t="shared" si="15"/>
        <v>0</v>
      </c>
      <c r="J348" s="6">
        <f t="shared" si="14"/>
        <v>0</v>
      </c>
      <c r="K348" s="6" t="s">
        <v>688</v>
      </c>
      <c r="L348" s="62" t="s">
        <v>2848</v>
      </c>
      <c r="M348" s="6" t="s">
        <v>1011</v>
      </c>
    </row>
    <row r="349" spans="1:13" ht="132" customHeight="1" x14ac:dyDescent="0.3">
      <c r="A349" s="1">
        <v>266</v>
      </c>
      <c r="B349" s="5" t="s">
        <v>291</v>
      </c>
      <c r="C349" s="6">
        <v>2</v>
      </c>
      <c r="D349" s="6" t="s">
        <v>702</v>
      </c>
      <c r="E349" s="6" t="s">
        <v>302</v>
      </c>
      <c r="F349" s="6" t="str">
        <f>VLOOKUP($D349,Languages!B:C,2,FALSE)</f>
        <v>Cybersecurity awareness activities are aligned with the predefined states of operation (SITUATION-3h)</v>
      </c>
      <c r="G349" s="6" t="str">
        <f>VLOOKUP($K349,Languages!B:C,2,FALSE)</f>
        <v>Cybersecurity training is provided as a prerequisite to granting access to assets that support the delivery of the function</v>
      </c>
      <c r="H349" s="6" t="str">
        <f>VLOOKUP($K349,Languages!B:F,4,FALSE)</f>
        <v>Kyberturvallisuuskoulutus on edellytyksenä käyttö- tai pääsyoikeuksien myöntämiselle toiminnon kannalta tärkeisiin laitteisiin, ohjelmistoihin ja tietovarantoihin.</v>
      </c>
      <c r="I349" s="6">
        <f t="shared" si="15"/>
        <v>0</v>
      </c>
      <c r="J349" s="6">
        <f t="shared" si="14"/>
        <v>0</v>
      </c>
      <c r="K349" s="6" t="s">
        <v>689</v>
      </c>
      <c r="L349" s="62" t="s">
        <v>2848</v>
      </c>
      <c r="M349" s="6" t="s">
        <v>1012</v>
      </c>
    </row>
    <row r="350" spans="1:13" ht="81" customHeight="1" x14ac:dyDescent="0.3">
      <c r="A350" s="1">
        <v>267</v>
      </c>
      <c r="B350" s="5" t="s">
        <v>291</v>
      </c>
      <c r="C350" s="6">
        <v>3</v>
      </c>
      <c r="D350" s="6" t="s">
        <v>703</v>
      </c>
      <c r="E350" s="6" t="s">
        <v>303</v>
      </c>
      <c r="F350" s="6" t="str">
        <f>VLOOKUP($D350,Languages!B:C,2,FALSE)</f>
        <v>The effectiveness of cybersecurity awareness activities is evaluated periodically and according to defined triggers, such as system changes and external events, and improvements are made as appropriate</v>
      </c>
      <c r="G350" s="6" t="str">
        <f>VLOOKUP($K350,Languages!B:C,2,FALSE)</f>
        <v>The effectiveness of training programs is evaluated periodically, and improvements are made as appropriate</v>
      </c>
      <c r="H350" s="6" t="str">
        <f>VLOOKUP($K350,Languages!B:F,4,FALSE)</f>
        <v>Koulutustoiminnan tehokkuutta arvioidaan aika ajoin ja koulutusta kehitetään tarpeen mukaan.</v>
      </c>
      <c r="I350" s="6">
        <f t="shared" si="15"/>
        <v>0</v>
      </c>
      <c r="J350" s="6">
        <f t="shared" si="14"/>
        <v>1</v>
      </c>
      <c r="K350" s="62" t="s">
        <v>690</v>
      </c>
      <c r="L350" s="6" t="s">
        <v>2846</v>
      </c>
      <c r="M350" s="6" t="s">
        <v>304</v>
      </c>
    </row>
    <row r="351" spans="1:13" ht="120" customHeight="1" x14ac:dyDescent="0.3">
      <c r="A351" s="1">
        <v>268</v>
      </c>
      <c r="B351" s="5" t="s">
        <v>291</v>
      </c>
      <c r="C351" s="6">
        <v>3</v>
      </c>
      <c r="D351" s="6" t="s">
        <v>704</v>
      </c>
      <c r="E351" s="6" t="s">
        <v>305</v>
      </c>
      <c r="F351" s="6" t="e">
        <f>VLOOKUP($D351,Languages!B:C,2,FALSE)</f>
        <v>#N/A</v>
      </c>
      <c r="G351" s="6" t="e">
        <f>VLOOKUP($K351,Languages!B:C,2,FALSE)</f>
        <v>#N/A</v>
      </c>
      <c r="H351" s="6" t="e">
        <f>VLOOKUP($K351,Languages!B:F,4,FALSE)</f>
        <v>#N/A</v>
      </c>
      <c r="I351" s="6">
        <f t="shared" si="15"/>
        <v>0</v>
      </c>
      <c r="J351" s="6" t="e">
        <f t="shared" si="14"/>
        <v>#N/A</v>
      </c>
      <c r="K351" s="62"/>
      <c r="L351" s="6" t="s">
        <v>2843</v>
      </c>
      <c r="M351" s="6" t="s">
        <v>1013</v>
      </c>
    </row>
    <row r="352" spans="1:13" ht="68.25" customHeight="1" x14ac:dyDescent="0.3">
      <c r="A352" s="1">
        <v>269</v>
      </c>
      <c r="B352" s="5" t="s">
        <v>291</v>
      </c>
      <c r="C352" s="6">
        <v>2</v>
      </c>
      <c r="D352" s="6" t="s">
        <v>705</v>
      </c>
      <c r="E352" s="6" t="s">
        <v>320</v>
      </c>
      <c r="F352" s="6" t="str">
        <f>VLOOKUP($D352,Languages!B:C,2,FALSE)</f>
        <v>Documented procedures are established, followed, and maintained for activities in the WORKFORCE domain</v>
      </c>
      <c r="G352" s="6" t="str">
        <f>VLOOKUP($K352,Languages!B:C,2,FALSE)</f>
        <v>Documented procedures are established, followed, and maintained for activities in the WORKFORCE domain</v>
      </c>
      <c r="H352" s="6" t="str">
        <f>VLOOKUP($K352,Languages!B:F,4,FALSE)</f>
        <v>WORKFORCE-osion toimintaa varten on määritetty dokumentoidut toimintatavat, joita noudatetaan ja päivitetään säännöllisesti.</v>
      </c>
      <c r="I352" s="6">
        <f t="shared" si="15"/>
        <v>1</v>
      </c>
      <c r="J352" s="6">
        <f t="shared" si="14"/>
        <v>1</v>
      </c>
      <c r="K352" s="6" t="s">
        <v>705</v>
      </c>
      <c r="L352" s="6" t="s">
        <v>2846</v>
      </c>
      <c r="M352" s="6" t="s">
        <v>321</v>
      </c>
    </row>
    <row r="353" spans="1:13" ht="209.25" customHeight="1" x14ac:dyDescent="0.3">
      <c r="A353" s="1">
        <v>270</v>
      </c>
      <c r="B353" s="5" t="s">
        <v>291</v>
      </c>
      <c r="C353" s="6">
        <v>2</v>
      </c>
      <c r="D353" s="6" t="s">
        <v>706</v>
      </c>
      <c r="E353" s="6" t="s">
        <v>322</v>
      </c>
      <c r="F353" s="6" t="str">
        <f>VLOOKUP($D353,Languages!B:C,2,FALSE)</f>
        <v>Adequate resources (people, funding, and tools) are provided to support activities in the WORKFORCE domain</v>
      </c>
      <c r="G353" s="6" t="str">
        <f>VLOOKUP($K353,Languages!B:C,2,FALSE)</f>
        <v>Adequate resources (people, funding, and tools) are provided to support activities in the WORKFORCE domain</v>
      </c>
      <c r="H353" s="6" t="str">
        <f>VLOOKUP($K353,Languages!B:F,4,FALSE)</f>
        <v>WORKFORCE-osion toimintaa varten on tarjolla riittävät resurssit (henkilöstö, rahoitus ja työkalut).</v>
      </c>
      <c r="I353" s="6">
        <f t="shared" si="15"/>
        <v>1</v>
      </c>
      <c r="J353" s="6">
        <f t="shared" si="14"/>
        <v>1</v>
      </c>
      <c r="K353" s="6" t="s">
        <v>706</v>
      </c>
      <c r="L353" s="6" t="s">
        <v>2846</v>
      </c>
      <c r="M353" s="6" t="s">
        <v>323</v>
      </c>
    </row>
    <row r="354" spans="1:13" ht="105.75" customHeight="1" x14ac:dyDescent="0.3">
      <c r="A354" s="1">
        <v>271</v>
      </c>
      <c r="B354" s="5" t="s">
        <v>291</v>
      </c>
      <c r="C354" s="6">
        <v>3</v>
      </c>
      <c r="D354" s="6" t="s">
        <v>707</v>
      </c>
      <c r="E354" s="6" t="s">
        <v>324</v>
      </c>
      <c r="F354" s="6" t="str">
        <f>VLOOKUP($D354,Languages!B:C,2,FALSE)</f>
        <v>Up-to-date policies or other organizational directives define requirements for activities in the WORKFORCE domain</v>
      </c>
      <c r="G354" s="6" t="str">
        <f>VLOOKUP($K354,Languages!B:C,2,FALSE)</f>
        <v>Up-to-date policies or other organizational directives define requirements for activities in the WORKFORCE domain</v>
      </c>
      <c r="H354" s="6" t="str">
        <f>VLOOKUP($K354,Languages!B:F,4,FALSE)</f>
        <v>WORKFORCE-osion toimintaa ohjataan vaatimuksilla, jotka on asetettu organisaation johtotason politiikassa (tai vastaavassa ohjeistuksessa).</v>
      </c>
      <c r="I354" s="6">
        <f t="shared" si="15"/>
        <v>1</v>
      </c>
      <c r="J354" s="6">
        <f t="shared" si="14"/>
        <v>1</v>
      </c>
      <c r="K354" s="6" t="s">
        <v>707</v>
      </c>
      <c r="L354" s="6" t="s">
        <v>2846</v>
      </c>
      <c r="M354" s="6" t="s">
        <v>1014</v>
      </c>
    </row>
    <row r="355" spans="1:13" ht="129.75" customHeight="1" x14ac:dyDescent="0.3">
      <c r="A355" s="1">
        <v>272</v>
      </c>
      <c r="B355" s="8" t="s">
        <v>291</v>
      </c>
      <c r="C355" s="6">
        <v>3</v>
      </c>
      <c r="D355" s="6" t="s">
        <v>708</v>
      </c>
      <c r="E355" s="7" t="s">
        <v>325</v>
      </c>
      <c r="F355" s="6" t="str">
        <f>VLOOKUP($D355,Languages!B:C,2,FALSE)</f>
        <v>Personnel performing activities in the WORKFORCE domain have the skills and knowledge needed to perform their assigned responsibilities</v>
      </c>
      <c r="G355" s="6" t="str">
        <f>VLOOKUP($K355,Languages!B:C,2,FALSE)</f>
        <v>Responsibility, accountability, and authority for the performance of activities in the WORKFORCE domain are assigned to personnel</v>
      </c>
      <c r="H355" s="6" t="str">
        <f>VLOOKUP($K355,Languages!B:F,4,FALSE)</f>
        <v>WORKFORCE-osion toiminnan suorittamiseen tarvittavat vastuut, tilivelvollisuudet ja valtuutukset on jalkautettu soveltuville työntekijöille.</v>
      </c>
      <c r="I355" s="6">
        <f t="shared" si="15"/>
        <v>0</v>
      </c>
      <c r="J355" s="6">
        <f t="shared" si="14"/>
        <v>1</v>
      </c>
      <c r="K355" s="6" t="s">
        <v>709</v>
      </c>
      <c r="L355" s="6" t="s">
        <v>2846</v>
      </c>
      <c r="M355" s="7" t="s">
        <v>326</v>
      </c>
    </row>
    <row r="356" spans="1:13" ht="132.75" customHeight="1" x14ac:dyDescent="0.3">
      <c r="A356" s="1">
        <v>273</v>
      </c>
      <c r="B356" s="5" t="s">
        <v>291</v>
      </c>
      <c r="C356" s="6">
        <v>3</v>
      </c>
      <c r="D356" s="6" t="s">
        <v>709</v>
      </c>
      <c r="E356" s="6" t="s">
        <v>327</v>
      </c>
      <c r="F356" s="6" t="str">
        <f>VLOOKUP($D356,Languages!B:C,2,FALSE)</f>
        <v>Responsibility, accountability, and authority for the performance of activities in the WORKFORCE domain are assigned to personnel</v>
      </c>
      <c r="G356" s="6" t="str">
        <f>VLOOKUP($K356,Languages!B:C,2,FALSE)</f>
        <v>Personnel performing activities in the WORKFORCE domain have the skills and knowledge needed to perform their assigned responsibilities</v>
      </c>
      <c r="H356" s="6" t="str">
        <f>VLOOKUP($K356,Languages!B:F,4,FALSE)</f>
        <v>WORKFORCE-osion toimintaa suorittavilla työntekijöillä on riittävät tiedot ja taidot tehtäviensä suorittamiseen.</v>
      </c>
      <c r="I356" s="6">
        <f t="shared" si="15"/>
        <v>0</v>
      </c>
      <c r="J356" s="6">
        <f t="shared" si="14"/>
        <v>1</v>
      </c>
      <c r="K356" s="6" t="s">
        <v>708</v>
      </c>
      <c r="L356" s="6" t="s">
        <v>2846</v>
      </c>
      <c r="M356" s="6" t="s">
        <v>328</v>
      </c>
    </row>
    <row r="357" spans="1:13" ht="52.5" customHeight="1" x14ac:dyDescent="0.3">
      <c r="A357" s="1">
        <v>274</v>
      </c>
      <c r="B357" s="5" t="s">
        <v>291</v>
      </c>
      <c r="C357" s="6">
        <v>3</v>
      </c>
      <c r="D357" s="6" t="s">
        <v>710</v>
      </c>
      <c r="E357" s="6" t="s">
        <v>329</v>
      </c>
      <c r="F357" s="6" t="str">
        <f>VLOOKUP($D357,Languages!B:C,2,FALSE)</f>
        <v>The effectiveness of activities in the WORKFORCE domain is evaluated and tracked</v>
      </c>
      <c r="G357" s="6" t="str">
        <f>VLOOKUP($K357,Languages!B:C,2,FALSE)</f>
        <v>The effectiveness of activities in the WORKFORCE domain is evaluated and tracked</v>
      </c>
      <c r="H357" s="6" t="str">
        <f>VLOOKUP($K357,Languages!B:F,4,FALSE)</f>
        <v>WORKFORCE-osion toiminnan vaikuttavuutta arvioidaan ja seurataan.</v>
      </c>
      <c r="I357" s="6">
        <f t="shared" si="15"/>
        <v>1</v>
      </c>
      <c r="J357" s="6">
        <f t="shared" si="14"/>
        <v>1</v>
      </c>
      <c r="K357" s="6" t="s">
        <v>710</v>
      </c>
      <c r="L357" s="6" t="s">
        <v>2846</v>
      </c>
      <c r="M357" s="6" t="s">
        <v>330</v>
      </c>
    </row>
  </sheetData>
  <autoFilter ref="A1:M357">
    <sortState ref="A2:L357">
      <sortCondition ref="D1:D357"/>
    </sortState>
  </autoFilter>
  <conditionalFormatting sqref="J2:J357">
    <cfRule type="colorScale" priority="2">
      <colorScale>
        <cfvo type="min"/>
        <cfvo type="percentile" val="50"/>
        <cfvo type="max"/>
        <color rgb="FFF8696B"/>
        <color rgb="FFFFEB84"/>
        <color rgb="FF63BE7B"/>
      </colorScale>
    </cfRule>
  </conditionalFormatting>
  <conditionalFormatting sqref="I2:I357">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5"/>
  <sheetViews>
    <sheetView workbookViewId="0">
      <pane ySplit="1" topLeftCell="A2" activePane="bottomLeft" state="frozen"/>
      <selection pane="bottomLeft" activeCell="E36" sqref="E36"/>
    </sheetView>
  </sheetViews>
  <sheetFormatPr defaultRowHeight="14.4" x14ac:dyDescent="0.3"/>
  <cols>
    <col min="1" max="1" width="8.88671875" style="51"/>
    <col min="2" max="2" width="22.77734375" style="51" customWidth="1"/>
    <col min="3" max="3" width="19.33203125" style="51" customWidth="1"/>
    <col min="4" max="4" width="19.33203125" style="51" hidden="1" customWidth="1"/>
    <col min="5" max="5" width="22.33203125" style="51" customWidth="1"/>
    <col min="6" max="6" width="8.88671875" style="51" customWidth="1"/>
    <col min="7" max="16384" width="8.88671875" style="51"/>
  </cols>
  <sheetData>
    <row r="1" spans="1:5" x14ac:dyDescent="0.3">
      <c r="A1" s="52" t="s">
        <v>2896</v>
      </c>
      <c r="B1" s="53" t="s">
        <v>3146</v>
      </c>
      <c r="C1" s="53" t="s">
        <v>2854</v>
      </c>
      <c r="D1" s="54" t="s">
        <v>3155</v>
      </c>
      <c r="E1" s="54" t="s">
        <v>2856</v>
      </c>
    </row>
    <row r="2" spans="1:5" x14ac:dyDescent="0.3">
      <c r="A2" s="55">
        <v>106</v>
      </c>
      <c r="B2" s="56" t="s">
        <v>542</v>
      </c>
      <c r="C2" s="56" t="s">
        <v>542</v>
      </c>
      <c r="D2" s="56" t="s">
        <v>542</v>
      </c>
      <c r="E2" s="57" t="s">
        <v>2846</v>
      </c>
    </row>
    <row r="3" spans="1:5" x14ac:dyDescent="0.3">
      <c r="A3" s="55">
        <v>107</v>
      </c>
      <c r="B3" s="56" t="s">
        <v>543</v>
      </c>
      <c r="C3" s="56" t="s">
        <v>543</v>
      </c>
      <c r="D3" s="56" t="s">
        <v>543</v>
      </c>
      <c r="E3" s="57" t="s">
        <v>2846</v>
      </c>
    </row>
    <row r="4" spans="1:5" x14ac:dyDescent="0.3">
      <c r="A4" s="55">
        <v>108</v>
      </c>
      <c r="B4" s="56" t="s">
        <v>544</v>
      </c>
      <c r="C4" s="56" t="s">
        <v>544</v>
      </c>
      <c r="D4" s="56" t="s">
        <v>544</v>
      </c>
      <c r="E4" s="57" t="s">
        <v>2846</v>
      </c>
    </row>
    <row r="5" spans="1:5" x14ac:dyDescent="0.3">
      <c r="A5" s="55">
        <v>109</v>
      </c>
      <c r="B5" s="56" t="s">
        <v>545</v>
      </c>
      <c r="C5" s="56"/>
      <c r="D5" s="56" t="s">
        <v>545</v>
      </c>
      <c r="E5" s="57" t="s">
        <v>2850</v>
      </c>
    </row>
    <row r="6" spans="1:5" x14ac:dyDescent="0.3">
      <c r="A6" s="55">
        <v>110</v>
      </c>
      <c r="B6" s="56" t="s">
        <v>546</v>
      </c>
      <c r="C6" s="56" t="s">
        <v>545</v>
      </c>
      <c r="D6" s="56" t="s">
        <v>546</v>
      </c>
      <c r="E6" s="57" t="s">
        <v>2844</v>
      </c>
    </row>
    <row r="7" spans="1:5" x14ac:dyDescent="0.3">
      <c r="A7" s="55">
        <v>111</v>
      </c>
      <c r="B7" s="56" t="s">
        <v>547</v>
      </c>
      <c r="C7" s="56" t="s">
        <v>546</v>
      </c>
      <c r="D7" s="56" t="s">
        <v>547</v>
      </c>
      <c r="E7" s="57" t="s">
        <v>2846</v>
      </c>
    </row>
    <row r="8" spans="1:5" x14ac:dyDescent="0.3">
      <c r="A8" s="55">
        <v>112</v>
      </c>
      <c r="B8" s="56" t="s">
        <v>548</v>
      </c>
      <c r="C8" s="56"/>
      <c r="D8" s="56" t="s">
        <v>548</v>
      </c>
      <c r="E8" s="57" t="s">
        <v>2843</v>
      </c>
    </row>
    <row r="9" spans="1:5" x14ac:dyDescent="0.3">
      <c r="A9" s="55">
        <v>113</v>
      </c>
      <c r="B9" s="56" t="s">
        <v>549</v>
      </c>
      <c r="C9" s="56" t="s">
        <v>547</v>
      </c>
      <c r="D9" s="56" t="s">
        <v>549</v>
      </c>
      <c r="E9" s="57" t="s">
        <v>2844</v>
      </c>
    </row>
    <row r="10" spans="1:5" x14ac:dyDescent="0.3">
      <c r="A10" s="55">
        <v>114</v>
      </c>
      <c r="B10" s="56" t="s">
        <v>550</v>
      </c>
      <c r="C10" s="56"/>
      <c r="D10" s="56" t="s">
        <v>550</v>
      </c>
      <c r="E10" s="57" t="s">
        <v>2843</v>
      </c>
    </row>
    <row r="11" spans="1:5" x14ac:dyDescent="0.3">
      <c r="A11" s="55">
        <v>115</v>
      </c>
      <c r="B11" s="56" t="s">
        <v>551</v>
      </c>
      <c r="C11" s="56"/>
      <c r="D11" s="56" t="s">
        <v>551</v>
      </c>
      <c r="E11" s="57" t="s">
        <v>2843</v>
      </c>
    </row>
    <row r="12" spans="1:5" x14ac:dyDescent="0.3">
      <c r="A12" s="55">
        <v>116</v>
      </c>
      <c r="B12" s="56" t="s">
        <v>552</v>
      </c>
      <c r="C12" s="56" t="s">
        <v>552</v>
      </c>
      <c r="D12" s="56" t="s">
        <v>552</v>
      </c>
      <c r="E12" s="57" t="s">
        <v>2842</v>
      </c>
    </row>
    <row r="13" spans="1:5" x14ac:dyDescent="0.3">
      <c r="A13" s="55">
        <v>117</v>
      </c>
      <c r="B13" s="56" t="s">
        <v>553</v>
      </c>
      <c r="C13" s="56" t="s">
        <v>553</v>
      </c>
      <c r="D13" s="56" t="s">
        <v>553</v>
      </c>
      <c r="E13" s="57" t="s">
        <v>2844</v>
      </c>
    </row>
    <row r="14" spans="1:5" x14ac:dyDescent="0.3">
      <c r="A14" s="55">
        <v>118</v>
      </c>
      <c r="B14" s="56" t="s">
        <v>554</v>
      </c>
      <c r="C14" s="56" t="s">
        <v>554</v>
      </c>
      <c r="D14" s="56" t="s">
        <v>554</v>
      </c>
      <c r="E14" s="57" t="s">
        <v>2844</v>
      </c>
    </row>
    <row r="15" spans="1:5" x14ac:dyDescent="0.3">
      <c r="A15" s="55">
        <v>119</v>
      </c>
      <c r="B15" s="56" t="s">
        <v>555</v>
      </c>
      <c r="C15" s="56" t="s">
        <v>555</v>
      </c>
      <c r="D15" s="56" t="s">
        <v>555</v>
      </c>
      <c r="E15" s="57" t="s">
        <v>2842</v>
      </c>
    </row>
    <row r="16" spans="1:5" x14ac:dyDescent="0.3">
      <c r="A16" s="55">
        <v>120</v>
      </c>
      <c r="B16" s="56" t="s">
        <v>556</v>
      </c>
      <c r="C16" s="56" t="s">
        <v>556</v>
      </c>
      <c r="D16" s="56" t="s">
        <v>556</v>
      </c>
      <c r="E16" s="57" t="s">
        <v>2844</v>
      </c>
    </row>
    <row r="17" spans="1:5" x14ac:dyDescent="0.3">
      <c r="A17" s="55">
        <v>121</v>
      </c>
      <c r="B17" s="56" t="s">
        <v>557</v>
      </c>
      <c r="C17" s="56" t="s">
        <v>557</v>
      </c>
      <c r="D17" s="56" t="s">
        <v>557</v>
      </c>
      <c r="E17" s="57" t="s">
        <v>2842</v>
      </c>
    </row>
    <row r="18" spans="1:5" x14ac:dyDescent="0.3">
      <c r="A18" s="55">
        <v>122</v>
      </c>
      <c r="B18" s="56" t="s">
        <v>558</v>
      </c>
      <c r="C18" s="56" t="s">
        <v>558</v>
      </c>
      <c r="D18" s="56" t="s">
        <v>558</v>
      </c>
      <c r="E18" s="57" t="s">
        <v>2844</v>
      </c>
    </row>
    <row r="19" spans="1:5" x14ac:dyDescent="0.3">
      <c r="A19" s="55">
        <v>123</v>
      </c>
      <c r="B19" s="56" t="s">
        <v>559</v>
      </c>
      <c r="C19" s="56" t="s">
        <v>559</v>
      </c>
      <c r="D19" s="56" t="s">
        <v>559</v>
      </c>
      <c r="E19" s="57" t="s">
        <v>2842</v>
      </c>
    </row>
    <row r="20" spans="1:5" x14ac:dyDescent="0.3">
      <c r="A20" s="55">
        <v>124</v>
      </c>
      <c r="B20" s="56" t="s">
        <v>560</v>
      </c>
      <c r="C20" s="56" t="s">
        <v>560</v>
      </c>
      <c r="D20" s="56" t="s">
        <v>560</v>
      </c>
      <c r="E20" s="57" t="s">
        <v>2844</v>
      </c>
    </row>
    <row r="21" spans="1:5" x14ac:dyDescent="0.3">
      <c r="A21" s="55">
        <v>125</v>
      </c>
      <c r="B21" s="56" t="s">
        <v>561</v>
      </c>
      <c r="C21" s="56" t="s">
        <v>561</v>
      </c>
      <c r="D21" s="56" t="s">
        <v>561</v>
      </c>
      <c r="E21" s="57" t="s">
        <v>2842</v>
      </c>
    </row>
    <row r="22" spans="1:5" x14ac:dyDescent="0.3">
      <c r="A22" s="55">
        <v>126</v>
      </c>
      <c r="B22" s="56" t="s">
        <v>562</v>
      </c>
      <c r="C22" s="56" t="s">
        <v>562</v>
      </c>
      <c r="D22" s="56" t="s">
        <v>562</v>
      </c>
      <c r="E22" s="57" t="s">
        <v>2844</v>
      </c>
    </row>
    <row r="23" spans="1:5" x14ac:dyDescent="0.3">
      <c r="A23" s="55">
        <v>127</v>
      </c>
      <c r="B23" s="56" t="s">
        <v>563</v>
      </c>
      <c r="C23" s="56" t="s">
        <v>563</v>
      </c>
      <c r="D23" s="56" t="s">
        <v>563</v>
      </c>
      <c r="E23" s="57" t="s">
        <v>2842</v>
      </c>
    </row>
    <row r="24" spans="1:5" x14ac:dyDescent="0.3">
      <c r="A24" s="55">
        <v>128</v>
      </c>
      <c r="B24" s="56" t="s">
        <v>564</v>
      </c>
      <c r="C24" s="56" t="s">
        <v>564</v>
      </c>
      <c r="D24" s="56" t="s">
        <v>564</v>
      </c>
      <c r="E24" s="57" t="s">
        <v>2844</v>
      </c>
    </row>
    <row r="25" spans="1:5" x14ac:dyDescent="0.3">
      <c r="A25" s="55">
        <v>129</v>
      </c>
      <c r="B25" s="56" t="s">
        <v>565</v>
      </c>
      <c r="C25" s="56" t="s">
        <v>565</v>
      </c>
      <c r="D25" s="56" t="s">
        <v>565</v>
      </c>
      <c r="E25" s="57" t="s">
        <v>2842</v>
      </c>
    </row>
    <row r="26" spans="1:5" x14ac:dyDescent="0.3">
      <c r="A26" s="55">
        <v>130</v>
      </c>
      <c r="B26" s="56" t="s">
        <v>566</v>
      </c>
      <c r="C26" s="56"/>
      <c r="D26" s="56" t="s">
        <v>566</v>
      </c>
      <c r="E26" s="57" t="s">
        <v>2850</v>
      </c>
    </row>
    <row r="27" spans="1:5" x14ac:dyDescent="0.3">
      <c r="A27" s="55">
        <v>131</v>
      </c>
      <c r="B27" s="56" t="s">
        <v>567</v>
      </c>
      <c r="C27" s="56" t="s">
        <v>566</v>
      </c>
      <c r="D27" s="56" t="s">
        <v>567</v>
      </c>
      <c r="E27" s="57" t="s">
        <v>2846</v>
      </c>
    </row>
    <row r="28" spans="1:5" x14ac:dyDescent="0.3">
      <c r="A28" s="55">
        <v>132</v>
      </c>
      <c r="B28" s="56" t="s">
        <v>568</v>
      </c>
      <c r="C28" s="56" t="s">
        <v>567</v>
      </c>
      <c r="D28" s="56" t="s">
        <v>568</v>
      </c>
      <c r="E28" s="57" t="s">
        <v>2846</v>
      </c>
    </row>
    <row r="29" spans="1:5" x14ac:dyDescent="0.3">
      <c r="A29" s="55">
        <v>133</v>
      </c>
      <c r="B29" s="56" t="s">
        <v>569</v>
      </c>
      <c r="C29" s="56" t="s">
        <v>568</v>
      </c>
      <c r="D29" s="56" t="s">
        <v>569</v>
      </c>
      <c r="E29" s="57" t="s">
        <v>2846</v>
      </c>
    </row>
    <row r="30" spans="1:5" x14ac:dyDescent="0.3">
      <c r="A30" s="55">
        <v>134</v>
      </c>
      <c r="B30" s="56" t="s">
        <v>570</v>
      </c>
      <c r="C30" s="56" t="s">
        <v>569</v>
      </c>
      <c r="D30" s="56" t="s">
        <v>570</v>
      </c>
      <c r="E30" s="57" t="s">
        <v>2846</v>
      </c>
    </row>
    <row r="31" spans="1:5" x14ac:dyDescent="0.3">
      <c r="A31" s="55">
        <v>135</v>
      </c>
      <c r="B31" s="56" t="s">
        <v>571</v>
      </c>
      <c r="C31" s="56" t="s">
        <v>571</v>
      </c>
      <c r="D31" s="56" t="s">
        <v>571</v>
      </c>
      <c r="E31" s="57" t="s">
        <v>2846</v>
      </c>
    </row>
    <row r="32" spans="1:5" x14ac:dyDescent="0.3">
      <c r="A32" s="55">
        <v>136</v>
      </c>
      <c r="B32" s="56" t="s">
        <v>572</v>
      </c>
      <c r="C32" s="56" t="s">
        <v>572</v>
      </c>
      <c r="D32" s="56" t="s">
        <v>572</v>
      </c>
      <c r="E32" s="57" t="s">
        <v>2846</v>
      </c>
    </row>
    <row r="33" spans="1:5" x14ac:dyDescent="0.3">
      <c r="A33" s="55">
        <v>137</v>
      </c>
      <c r="B33" s="56" t="s">
        <v>573</v>
      </c>
      <c r="C33" s="56" t="s">
        <v>573</v>
      </c>
      <c r="D33" s="56" t="s">
        <v>573</v>
      </c>
      <c r="E33" s="57" t="s">
        <v>2846</v>
      </c>
    </row>
    <row r="34" spans="1:5" x14ac:dyDescent="0.3">
      <c r="A34" s="55">
        <v>138</v>
      </c>
      <c r="B34" s="56" t="s">
        <v>574</v>
      </c>
      <c r="C34" s="56" t="s">
        <v>575</v>
      </c>
      <c r="D34" s="56" t="s">
        <v>574</v>
      </c>
      <c r="E34" s="57" t="s">
        <v>2846</v>
      </c>
    </row>
    <row r="35" spans="1:5" x14ac:dyDescent="0.3">
      <c r="A35" s="55">
        <v>139</v>
      </c>
      <c r="B35" s="56" t="s">
        <v>575</v>
      </c>
      <c r="C35" s="56" t="s">
        <v>574</v>
      </c>
      <c r="D35" s="56" t="s">
        <v>575</v>
      </c>
      <c r="E35" s="57" t="s">
        <v>2846</v>
      </c>
    </row>
    <row r="36" spans="1:5" x14ac:dyDescent="0.3">
      <c r="A36" s="55">
        <v>140</v>
      </c>
      <c r="B36" s="56" t="s">
        <v>576</v>
      </c>
      <c r="C36" s="56" t="s">
        <v>576</v>
      </c>
      <c r="D36" s="56" t="s">
        <v>576</v>
      </c>
      <c r="E36" s="57" t="s">
        <v>2842</v>
      </c>
    </row>
    <row r="37" spans="1:5" x14ac:dyDescent="0.3">
      <c r="A37" s="55">
        <v>275</v>
      </c>
      <c r="B37" s="56" t="s">
        <v>711</v>
      </c>
      <c r="C37" s="56" t="s">
        <v>711</v>
      </c>
      <c r="D37" s="56" t="s">
        <v>711</v>
      </c>
      <c r="E37" s="57" t="s">
        <v>2842</v>
      </c>
    </row>
    <row r="38" spans="1:5" x14ac:dyDescent="0.3">
      <c r="A38" s="55">
        <v>276</v>
      </c>
      <c r="B38" s="56" t="s">
        <v>712</v>
      </c>
      <c r="C38" s="56" t="s">
        <v>712</v>
      </c>
      <c r="D38" s="56" t="s">
        <v>712</v>
      </c>
      <c r="E38" s="57" t="s">
        <v>2846</v>
      </c>
    </row>
    <row r="39" spans="1:5" x14ac:dyDescent="0.3">
      <c r="A39" s="55">
        <v>277</v>
      </c>
      <c r="B39" s="56" t="s">
        <v>713</v>
      </c>
      <c r="C39" s="56" t="s">
        <v>713</v>
      </c>
      <c r="D39" s="56" t="s">
        <v>713</v>
      </c>
      <c r="E39" s="57" t="s">
        <v>2842</v>
      </c>
    </row>
    <row r="40" spans="1:5" x14ac:dyDescent="0.3">
      <c r="A40" s="55">
        <v>278</v>
      </c>
      <c r="B40" s="56" t="s">
        <v>714</v>
      </c>
      <c r="C40" s="56" t="s">
        <v>714</v>
      </c>
      <c r="D40" s="56" t="s">
        <v>714</v>
      </c>
      <c r="E40" s="57" t="s">
        <v>2846</v>
      </c>
    </row>
    <row r="41" spans="1:5" x14ac:dyDescent="0.3">
      <c r="A41" s="55">
        <v>279</v>
      </c>
      <c r="B41" s="56" t="s">
        <v>715</v>
      </c>
      <c r="C41" s="56"/>
      <c r="D41" s="56" t="s">
        <v>715</v>
      </c>
      <c r="E41" s="57" t="s">
        <v>2850</v>
      </c>
    </row>
    <row r="42" spans="1:5" x14ac:dyDescent="0.3">
      <c r="A42" s="55">
        <v>280</v>
      </c>
      <c r="B42" s="56" t="s">
        <v>716</v>
      </c>
      <c r="C42" s="56" t="s">
        <v>715</v>
      </c>
      <c r="D42" s="56" t="s">
        <v>716</v>
      </c>
      <c r="E42" s="57" t="s">
        <v>2846</v>
      </c>
    </row>
    <row r="43" spans="1:5" x14ac:dyDescent="0.3">
      <c r="A43" s="55">
        <v>281</v>
      </c>
      <c r="B43" s="56" t="s">
        <v>717</v>
      </c>
      <c r="C43" s="56" t="s">
        <v>716</v>
      </c>
      <c r="D43" s="56" t="s">
        <v>717</v>
      </c>
      <c r="E43" s="57" t="s">
        <v>2846</v>
      </c>
    </row>
    <row r="44" spans="1:5" x14ac:dyDescent="0.3">
      <c r="A44" s="55">
        <v>282</v>
      </c>
      <c r="B44" s="56" t="s">
        <v>718</v>
      </c>
      <c r="C44" s="56" t="s">
        <v>717</v>
      </c>
      <c r="D44" s="56" t="s">
        <v>718</v>
      </c>
      <c r="E44" s="57" t="s">
        <v>2846</v>
      </c>
    </row>
    <row r="45" spans="1:5" x14ac:dyDescent="0.3">
      <c r="A45" s="55">
        <v>283</v>
      </c>
      <c r="B45" s="56" t="s">
        <v>719</v>
      </c>
      <c r="C45" s="56" t="s">
        <v>718</v>
      </c>
      <c r="D45" s="56" t="s">
        <v>719</v>
      </c>
      <c r="E45" s="57" t="s">
        <v>2846</v>
      </c>
    </row>
    <row r="46" spans="1:5" x14ac:dyDescent="0.3">
      <c r="A46" s="55">
        <v>284</v>
      </c>
      <c r="B46" s="56" t="s">
        <v>720</v>
      </c>
      <c r="C46" s="56" t="s">
        <v>719</v>
      </c>
      <c r="D46" s="56" t="s">
        <v>720</v>
      </c>
      <c r="E46" s="57" t="s">
        <v>2844</v>
      </c>
    </row>
    <row r="47" spans="1:5" x14ac:dyDescent="0.3">
      <c r="A47" s="55">
        <v>285</v>
      </c>
      <c r="B47" s="56" t="s">
        <v>721</v>
      </c>
      <c r="C47" s="56" t="s">
        <v>720</v>
      </c>
      <c r="D47" s="56" t="s">
        <v>721</v>
      </c>
      <c r="E47" s="57" t="s">
        <v>2846</v>
      </c>
    </row>
    <row r="48" spans="1:5" x14ac:dyDescent="0.3">
      <c r="A48" s="55">
        <v>286</v>
      </c>
      <c r="B48" s="56" t="s">
        <v>722</v>
      </c>
      <c r="C48" s="56"/>
      <c r="D48" s="56" t="s">
        <v>722</v>
      </c>
      <c r="E48" s="57" t="s">
        <v>2850</v>
      </c>
    </row>
    <row r="49" spans="1:5" x14ac:dyDescent="0.3">
      <c r="A49" s="55">
        <v>287</v>
      </c>
      <c r="B49" s="56" t="s">
        <v>723</v>
      </c>
      <c r="C49" s="56" t="s">
        <v>722</v>
      </c>
      <c r="D49" s="56" t="s">
        <v>723</v>
      </c>
      <c r="E49" s="57" t="s">
        <v>2846</v>
      </c>
    </row>
    <row r="50" spans="1:5" x14ac:dyDescent="0.3">
      <c r="A50" s="55">
        <v>288</v>
      </c>
      <c r="B50" s="56" t="s">
        <v>724</v>
      </c>
      <c r="C50" s="56" t="s">
        <v>725</v>
      </c>
      <c r="D50" s="56" t="s">
        <v>724</v>
      </c>
      <c r="E50" s="57" t="s">
        <v>2846</v>
      </c>
    </row>
    <row r="51" spans="1:5" x14ac:dyDescent="0.3">
      <c r="A51" s="55">
        <v>289</v>
      </c>
      <c r="B51" s="56" t="s">
        <v>725</v>
      </c>
      <c r="C51" s="56" t="s">
        <v>723</v>
      </c>
      <c r="D51" s="56" t="s">
        <v>725</v>
      </c>
      <c r="E51" s="57" t="s">
        <v>2848</v>
      </c>
    </row>
    <row r="52" spans="1:5" x14ac:dyDescent="0.3">
      <c r="A52" s="55">
        <v>290</v>
      </c>
      <c r="B52" s="56" t="s">
        <v>726</v>
      </c>
      <c r="C52" s="56" t="s">
        <v>724</v>
      </c>
      <c r="D52" s="56" t="s">
        <v>726</v>
      </c>
      <c r="E52" s="57" t="s">
        <v>2846</v>
      </c>
    </row>
    <row r="53" spans="1:5" x14ac:dyDescent="0.3">
      <c r="A53" s="55">
        <v>291</v>
      </c>
      <c r="B53" s="56" t="s">
        <v>727</v>
      </c>
      <c r="C53" s="56"/>
      <c r="D53" s="56" t="s">
        <v>727</v>
      </c>
      <c r="E53" s="57" t="s">
        <v>2850</v>
      </c>
    </row>
    <row r="54" spans="1:5" x14ac:dyDescent="0.3">
      <c r="A54" s="55">
        <v>292</v>
      </c>
      <c r="B54" s="56" t="s">
        <v>728</v>
      </c>
      <c r="C54" s="56" t="s">
        <v>727</v>
      </c>
      <c r="D54" s="56" t="s">
        <v>728</v>
      </c>
      <c r="E54" s="57" t="s">
        <v>2846</v>
      </c>
    </row>
    <row r="55" spans="1:5" x14ac:dyDescent="0.3">
      <c r="A55" s="55">
        <v>293</v>
      </c>
      <c r="B55" s="56" t="s">
        <v>729</v>
      </c>
      <c r="C55" s="56" t="s">
        <v>728</v>
      </c>
      <c r="D55" s="56" t="s">
        <v>729</v>
      </c>
      <c r="E55" s="57" t="s">
        <v>2846</v>
      </c>
    </row>
    <row r="56" spans="1:5" x14ac:dyDescent="0.3">
      <c r="A56" s="55">
        <v>294</v>
      </c>
      <c r="B56" s="56" t="s">
        <v>730</v>
      </c>
      <c r="C56" s="56" t="s">
        <v>729</v>
      </c>
      <c r="D56" s="56" t="s">
        <v>730</v>
      </c>
      <c r="E56" s="57" t="s">
        <v>2848</v>
      </c>
    </row>
    <row r="57" spans="1:5" x14ac:dyDescent="0.3">
      <c r="A57" s="55">
        <v>295</v>
      </c>
      <c r="B57" s="56" t="s">
        <v>731</v>
      </c>
      <c r="C57" s="56" t="s">
        <v>730</v>
      </c>
      <c r="D57" s="56" t="s">
        <v>731</v>
      </c>
      <c r="E57" s="57" t="s">
        <v>2848</v>
      </c>
    </row>
    <row r="58" spans="1:5" x14ac:dyDescent="0.3">
      <c r="A58" s="55">
        <v>296</v>
      </c>
      <c r="B58" s="56" t="s">
        <v>732</v>
      </c>
      <c r="C58" s="56" t="s">
        <v>732</v>
      </c>
      <c r="D58" s="56" t="s">
        <v>732</v>
      </c>
      <c r="E58" s="57" t="s">
        <v>2846</v>
      </c>
    </row>
    <row r="59" spans="1:5" x14ac:dyDescent="0.3">
      <c r="A59" s="55">
        <v>297</v>
      </c>
      <c r="B59" s="56" t="s">
        <v>733</v>
      </c>
      <c r="C59" s="56" t="s">
        <v>733</v>
      </c>
      <c r="D59" s="56" t="s">
        <v>733</v>
      </c>
      <c r="E59" s="57" t="s">
        <v>2846</v>
      </c>
    </row>
    <row r="60" spans="1:5" x14ac:dyDescent="0.3">
      <c r="A60" s="55">
        <v>298</v>
      </c>
      <c r="B60" s="56" t="s">
        <v>734</v>
      </c>
      <c r="C60" s="56" t="s">
        <v>734</v>
      </c>
      <c r="D60" s="56" t="s">
        <v>734</v>
      </c>
      <c r="E60" s="57" t="s">
        <v>2849</v>
      </c>
    </row>
    <row r="61" spans="1:5" x14ac:dyDescent="0.3">
      <c r="A61" s="55">
        <v>299</v>
      </c>
      <c r="B61" s="56" t="s">
        <v>735</v>
      </c>
      <c r="C61" s="56"/>
      <c r="D61" s="56" t="s">
        <v>735</v>
      </c>
      <c r="E61" s="57" t="s">
        <v>2850</v>
      </c>
    </row>
    <row r="62" spans="1:5" x14ac:dyDescent="0.3">
      <c r="A62" s="55">
        <v>300</v>
      </c>
      <c r="B62" s="56" t="s">
        <v>736</v>
      </c>
      <c r="C62" s="56" t="s">
        <v>736</v>
      </c>
      <c r="D62" s="56" t="s">
        <v>736</v>
      </c>
      <c r="E62" s="57" t="s">
        <v>2846</v>
      </c>
    </row>
    <row r="63" spans="1:5" x14ac:dyDescent="0.3">
      <c r="A63" s="55">
        <v>301</v>
      </c>
      <c r="B63" s="56" t="s">
        <v>737</v>
      </c>
      <c r="C63" s="56" t="s">
        <v>737</v>
      </c>
      <c r="D63" s="56" t="s">
        <v>737</v>
      </c>
      <c r="E63" s="57" t="s">
        <v>2846</v>
      </c>
    </row>
    <row r="64" spans="1:5" x14ac:dyDescent="0.3">
      <c r="A64" s="55">
        <v>302</v>
      </c>
      <c r="B64" s="56" t="s">
        <v>738</v>
      </c>
      <c r="C64" s="56" t="s">
        <v>738</v>
      </c>
      <c r="D64" s="56" t="s">
        <v>738</v>
      </c>
      <c r="E64" s="57" t="s">
        <v>2844</v>
      </c>
    </row>
    <row r="65" spans="1:5" x14ac:dyDescent="0.3">
      <c r="A65" s="55">
        <v>303</v>
      </c>
      <c r="B65" s="56" t="s">
        <v>739</v>
      </c>
      <c r="C65" s="56" t="s">
        <v>739</v>
      </c>
      <c r="D65" s="56" t="s">
        <v>739</v>
      </c>
      <c r="E65" s="57" t="s">
        <v>2846</v>
      </c>
    </row>
    <row r="66" spans="1:5" x14ac:dyDescent="0.3">
      <c r="A66" s="55">
        <v>304</v>
      </c>
      <c r="B66" s="56" t="s">
        <v>740</v>
      </c>
      <c r="C66" s="56" t="s">
        <v>740</v>
      </c>
      <c r="D66" s="56" t="s">
        <v>740</v>
      </c>
      <c r="E66" s="57" t="s">
        <v>2846</v>
      </c>
    </row>
    <row r="67" spans="1:5" x14ac:dyDescent="0.3">
      <c r="A67" s="55">
        <v>305</v>
      </c>
      <c r="B67" s="56" t="s">
        <v>741</v>
      </c>
      <c r="C67" s="56" t="s">
        <v>741</v>
      </c>
      <c r="D67" s="56" t="s">
        <v>741</v>
      </c>
      <c r="E67" s="57" t="s">
        <v>2844</v>
      </c>
    </row>
    <row r="68" spans="1:5" x14ac:dyDescent="0.3">
      <c r="A68" s="55">
        <v>306</v>
      </c>
      <c r="B68" s="56" t="s">
        <v>742</v>
      </c>
      <c r="C68" s="56"/>
      <c r="D68" s="56" t="s">
        <v>742</v>
      </c>
      <c r="E68" s="57" t="s">
        <v>2850</v>
      </c>
    </row>
    <row r="69" spans="1:5" x14ac:dyDescent="0.3">
      <c r="A69" s="55">
        <v>307</v>
      </c>
      <c r="B69" s="56" t="s">
        <v>743</v>
      </c>
      <c r="C69" s="56"/>
      <c r="D69" s="56" t="s">
        <v>743</v>
      </c>
      <c r="E69" s="57" t="s">
        <v>2850</v>
      </c>
    </row>
    <row r="70" spans="1:5" x14ac:dyDescent="0.3">
      <c r="A70" s="55">
        <v>308</v>
      </c>
      <c r="B70" s="56" t="s">
        <v>744</v>
      </c>
      <c r="C70" s="56"/>
      <c r="D70" s="56" t="s">
        <v>744</v>
      </c>
      <c r="E70" s="57" t="s">
        <v>2850</v>
      </c>
    </row>
    <row r="71" spans="1:5" x14ac:dyDescent="0.3">
      <c r="A71" s="55">
        <v>309</v>
      </c>
      <c r="B71" s="56" t="s">
        <v>745</v>
      </c>
      <c r="C71" s="56" t="s">
        <v>742</v>
      </c>
      <c r="D71" s="56" t="s">
        <v>745</v>
      </c>
      <c r="E71" s="57" t="s">
        <v>2846</v>
      </c>
    </row>
    <row r="72" spans="1:5" x14ac:dyDescent="0.3">
      <c r="A72" s="55">
        <v>310</v>
      </c>
      <c r="B72" s="56" t="s">
        <v>746</v>
      </c>
      <c r="C72" s="56" t="s">
        <v>743</v>
      </c>
      <c r="D72" s="56" t="s">
        <v>746</v>
      </c>
      <c r="E72" s="57" t="s">
        <v>2844</v>
      </c>
    </row>
    <row r="73" spans="1:5" x14ac:dyDescent="0.3">
      <c r="A73" s="55">
        <v>311</v>
      </c>
      <c r="B73" s="56" t="s">
        <v>747</v>
      </c>
      <c r="C73" s="56" t="s">
        <v>747</v>
      </c>
      <c r="D73" s="56" t="s">
        <v>747</v>
      </c>
      <c r="E73" s="57" t="s">
        <v>2844</v>
      </c>
    </row>
    <row r="74" spans="1:5" x14ac:dyDescent="0.3">
      <c r="A74" s="55">
        <v>312</v>
      </c>
      <c r="B74" s="56" t="s">
        <v>748</v>
      </c>
      <c r="C74" s="56" t="s">
        <v>748</v>
      </c>
      <c r="D74" s="56" t="s">
        <v>748</v>
      </c>
      <c r="E74" s="57" t="s">
        <v>2844</v>
      </c>
    </row>
    <row r="75" spans="1:5" x14ac:dyDescent="0.3">
      <c r="A75" s="55">
        <v>313</v>
      </c>
      <c r="B75" s="56" t="s">
        <v>749</v>
      </c>
      <c r="C75" s="56" t="s">
        <v>749</v>
      </c>
      <c r="D75" s="56" t="s">
        <v>749</v>
      </c>
      <c r="E75" s="57" t="s">
        <v>2844</v>
      </c>
    </row>
    <row r="76" spans="1:5" x14ac:dyDescent="0.3">
      <c r="A76" s="55">
        <v>314</v>
      </c>
      <c r="B76" s="56" t="s">
        <v>750</v>
      </c>
      <c r="C76" s="56" t="s">
        <v>750</v>
      </c>
      <c r="D76" s="56" t="s">
        <v>750</v>
      </c>
      <c r="E76" s="57" t="s">
        <v>2846</v>
      </c>
    </row>
    <row r="77" spans="1:5" x14ac:dyDescent="0.3">
      <c r="A77" s="55">
        <v>315</v>
      </c>
      <c r="B77" s="56" t="s">
        <v>751</v>
      </c>
      <c r="C77" s="56" t="s">
        <v>751</v>
      </c>
      <c r="D77" s="56" t="s">
        <v>751</v>
      </c>
      <c r="E77" s="57" t="s">
        <v>2846</v>
      </c>
    </row>
    <row r="78" spans="1:5" x14ac:dyDescent="0.3">
      <c r="A78" s="55">
        <v>316</v>
      </c>
      <c r="B78" s="56" t="s">
        <v>752</v>
      </c>
      <c r="C78" s="56" t="s">
        <v>752</v>
      </c>
      <c r="D78" s="56" t="s">
        <v>752</v>
      </c>
      <c r="E78" s="57" t="s">
        <v>2846</v>
      </c>
    </row>
    <row r="79" spans="1:5" x14ac:dyDescent="0.3">
      <c r="A79" s="55">
        <v>317</v>
      </c>
      <c r="B79" s="56" t="s">
        <v>753</v>
      </c>
      <c r="C79" s="56" t="s">
        <v>753</v>
      </c>
      <c r="D79" s="56" t="s">
        <v>753</v>
      </c>
      <c r="E79" s="57" t="s">
        <v>2846</v>
      </c>
    </row>
    <row r="80" spans="1:5" x14ac:dyDescent="0.3">
      <c r="A80" s="55">
        <v>318</v>
      </c>
      <c r="B80" s="56" t="s">
        <v>754</v>
      </c>
      <c r="C80" s="56" t="s">
        <v>754</v>
      </c>
      <c r="D80" s="56" t="s">
        <v>754</v>
      </c>
      <c r="E80" s="57" t="s">
        <v>2846</v>
      </c>
    </row>
    <row r="81" spans="1:5" x14ac:dyDescent="0.3">
      <c r="A81" s="55">
        <v>319</v>
      </c>
      <c r="B81" s="56" t="s">
        <v>755</v>
      </c>
      <c r="C81" s="56" t="s">
        <v>755</v>
      </c>
      <c r="D81" s="56" t="s">
        <v>755</v>
      </c>
      <c r="E81" s="57" t="s">
        <v>2846</v>
      </c>
    </row>
    <row r="82" spans="1:5" x14ac:dyDescent="0.3">
      <c r="A82" s="55">
        <v>320</v>
      </c>
      <c r="B82" s="56" t="s">
        <v>756</v>
      </c>
      <c r="C82" s="56" t="s">
        <v>756</v>
      </c>
      <c r="D82" s="56" t="s">
        <v>756</v>
      </c>
      <c r="E82" s="57" t="s">
        <v>2844</v>
      </c>
    </row>
    <row r="83" spans="1:5" x14ac:dyDescent="0.3">
      <c r="A83" s="55">
        <v>321</v>
      </c>
      <c r="B83" s="56" t="s">
        <v>757</v>
      </c>
      <c r="C83" s="56" t="s">
        <v>757</v>
      </c>
      <c r="D83" s="56" t="s">
        <v>757</v>
      </c>
      <c r="E83" s="57" t="s">
        <v>2844</v>
      </c>
    </row>
    <row r="84" spans="1:5" x14ac:dyDescent="0.3">
      <c r="A84" s="55">
        <v>322</v>
      </c>
      <c r="B84" s="56" t="s">
        <v>758</v>
      </c>
      <c r="C84" s="56" t="s">
        <v>758</v>
      </c>
      <c r="D84" s="56" t="s">
        <v>758</v>
      </c>
      <c r="E84" s="57" t="s">
        <v>2844</v>
      </c>
    </row>
    <row r="85" spans="1:5" x14ac:dyDescent="0.3">
      <c r="A85" s="55">
        <v>323</v>
      </c>
      <c r="B85" s="56" t="s">
        <v>759</v>
      </c>
      <c r="C85" s="56" t="s">
        <v>759</v>
      </c>
      <c r="D85" s="56" t="s">
        <v>759</v>
      </c>
      <c r="E85" s="57" t="s">
        <v>2846</v>
      </c>
    </row>
    <row r="86" spans="1:5" x14ac:dyDescent="0.3">
      <c r="A86" s="55">
        <v>324</v>
      </c>
      <c r="B86" s="56" t="s">
        <v>760</v>
      </c>
      <c r="C86" s="56" t="s">
        <v>760</v>
      </c>
      <c r="D86" s="56" t="s">
        <v>760</v>
      </c>
      <c r="E86" s="57" t="s">
        <v>2846</v>
      </c>
    </row>
    <row r="87" spans="1:5" x14ac:dyDescent="0.3">
      <c r="A87" s="55">
        <v>325</v>
      </c>
      <c r="B87" s="56" t="s">
        <v>761</v>
      </c>
      <c r="C87" s="56" t="s">
        <v>761</v>
      </c>
      <c r="D87" s="56" t="s">
        <v>761</v>
      </c>
      <c r="E87" s="57" t="s">
        <v>2846</v>
      </c>
    </row>
    <row r="88" spans="1:5" x14ac:dyDescent="0.3">
      <c r="A88" s="55">
        <v>326</v>
      </c>
      <c r="B88" s="56" t="s">
        <v>762</v>
      </c>
      <c r="C88" s="56" t="s">
        <v>762</v>
      </c>
      <c r="D88" s="56" t="s">
        <v>762</v>
      </c>
      <c r="E88" s="57" t="s">
        <v>2846</v>
      </c>
    </row>
    <row r="89" spans="1:5" x14ac:dyDescent="0.3">
      <c r="A89" s="55">
        <v>327</v>
      </c>
      <c r="B89" s="56" t="s">
        <v>763</v>
      </c>
      <c r="C89" s="56" t="s">
        <v>763</v>
      </c>
      <c r="D89" s="56" t="s">
        <v>763</v>
      </c>
      <c r="E89" s="57" t="s">
        <v>2846</v>
      </c>
    </row>
    <row r="90" spans="1:5" x14ac:dyDescent="0.3">
      <c r="A90" s="55">
        <v>328</v>
      </c>
      <c r="B90" s="56" t="s">
        <v>764</v>
      </c>
      <c r="C90" s="56" t="s">
        <v>764</v>
      </c>
      <c r="D90" s="56" t="s">
        <v>764</v>
      </c>
      <c r="E90" s="57" t="s">
        <v>2846</v>
      </c>
    </row>
    <row r="91" spans="1:5" x14ac:dyDescent="0.3">
      <c r="A91" s="55">
        <v>329</v>
      </c>
      <c r="B91" s="56" t="s">
        <v>765</v>
      </c>
      <c r="C91" s="56" t="s">
        <v>765</v>
      </c>
      <c r="D91" s="56" t="s">
        <v>765</v>
      </c>
      <c r="E91" s="57" t="s">
        <v>2846</v>
      </c>
    </row>
    <row r="92" spans="1:5" x14ac:dyDescent="0.3">
      <c r="A92" s="55">
        <v>330</v>
      </c>
      <c r="B92" s="56" t="s">
        <v>766</v>
      </c>
      <c r="C92" s="56" t="s">
        <v>767</v>
      </c>
      <c r="D92" s="56" t="s">
        <v>766</v>
      </c>
      <c r="E92" s="57" t="s">
        <v>2846</v>
      </c>
    </row>
    <row r="93" spans="1:5" x14ac:dyDescent="0.3">
      <c r="A93" s="55">
        <v>331</v>
      </c>
      <c r="B93" s="56" t="s">
        <v>767</v>
      </c>
      <c r="C93" s="56" t="s">
        <v>766</v>
      </c>
      <c r="D93" s="56" t="s">
        <v>767</v>
      </c>
      <c r="E93" s="57" t="s">
        <v>2846</v>
      </c>
    </row>
    <row r="94" spans="1:5" x14ac:dyDescent="0.3">
      <c r="A94" s="55">
        <v>332</v>
      </c>
      <c r="B94" s="56" t="s">
        <v>768</v>
      </c>
      <c r="C94" s="56" t="s">
        <v>768</v>
      </c>
      <c r="D94" s="56" t="s">
        <v>768</v>
      </c>
      <c r="E94" s="57" t="s">
        <v>2846</v>
      </c>
    </row>
    <row r="95" spans="1:5" x14ac:dyDescent="0.3">
      <c r="A95" s="55">
        <v>1</v>
      </c>
      <c r="B95" s="56" t="s">
        <v>437</v>
      </c>
      <c r="C95" s="56" t="s">
        <v>437</v>
      </c>
      <c r="D95" s="56" t="s">
        <v>437</v>
      </c>
      <c r="E95" s="57" t="s">
        <v>2844</v>
      </c>
    </row>
    <row r="96" spans="1:5" x14ac:dyDescent="0.3">
      <c r="A96" s="55">
        <v>2</v>
      </c>
      <c r="B96" s="56" t="s">
        <v>438</v>
      </c>
      <c r="C96" s="56" t="s">
        <v>438</v>
      </c>
      <c r="D96" s="56" t="s">
        <v>438</v>
      </c>
      <c r="E96" s="57" t="s">
        <v>2846</v>
      </c>
    </row>
    <row r="97" spans="1:5" x14ac:dyDescent="0.3">
      <c r="A97" s="55">
        <v>3</v>
      </c>
      <c r="B97" s="56" t="s">
        <v>439</v>
      </c>
      <c r="C97" s="56" t="s">
        <v>440</v>
      </c>
      <c r="D97" s="56" t="s">
        <v>439</v>
      </c>
      <c r="E97" s="57" t="s">
        <v>2846</v>
      </c>
    </row>
    <row r="98" spans="1:5" x14ac:dyDescent="0.3">
      <c r="A98" s="55">
        <v>4</v>
      </c>
      <c r="B98" s="56" t="s">
        <v>440</v>
      </c>
      <c r="C98" s="56" t="s">
        <v>441</v>
      </c>
      <c r="D98" s="56" t="s">
        <v>440</v>
      </c>
      <c r="E98" s="57" t="s">
        <v>2844</v>
      </c>
    </row>
    <row r="99" spans="1:5" x14ac:dyDescent="0.3">
      <c r="A99" s="55">
        <v>5</v>
      </c>
      <c r="B99" s="56" t="s">
        <v>441</v>
      </c>
      <c r="C99" s="56" t="s">
        <v>439</v>
      </c>
      <c r="D99" s="56" t="s">
        <v>441</v>
      </c>
      <c r="E99" s="57" t="s">
        <v>2846</v>
      </c>
    </row>
    <row r="100" spans="1:5" x14ac:dyDescent="0.3">
      <c r="A100" s="55">
        <v>6</v>
      </c>
      <c r="B100" s="56" t="s">
        <v>442</v>
      </c>
      <c r="C100" s="56" t="s">
        <v>442</v>
      </c>
      <c r="D100" s="56" t="s">
        <v>442</v>
      </c>
      <c r="E100" s="57" t="s">
        <v>2844</v>
      </c>
    </row>
    <row r="101" spans="1:5" x14ac:dyDescent="0.3">
      <c r="A101" s="55">
        <v>7</v>
      </c>
      <c r="B101" s="56" t="s">
        <v>443</v>
      </c>
      <c r="C101" s="56" t="s">
        <v>443</v>
      </c>
      <c r="D101" s="56" t="s">
        <v>443</v>
      </c>
      <c r="E101" s="57" t="s">
        <v>2846</v>
      </c>
    </row>
    <row r="102" spans="1:5" x14ac:dyDescent="0.3">
      <c r="A102" s="55">
        <v>8</v>
      </c>
      <c r="B102" s="56" t="s">
        <v>444</v>
      </c>
      <c r="C102" s="56" t="s">
        <v>444</v>
      </c>
      <c r="D102" s="56" t="s">
        <v>444</v>
      </c>
      <c r="E102" s="57" t="s">
        <v>2847</v>
      </c>
    </row>
    <row r="103" spans="1:5" x14ac:dyDescent="0.3">
      <c r="A103" s="55">
        <v>9</v>
      </c>
      <c r="B103" s="56" t="s">
        <v>445</v>
      </c>
      <c r="C103" s="56" t="s">
        <v>445</v>
      </c>
      <c r="D103" s="56" t="s">
        <v>445</v>
      </c>
      <c r="E103" s="57" t="s">
        <v>2844</v>
      </c>
    </row>
    <row r="104" spans="1:5" x14ac:dyDescent="0.3">
      <c r="A104" s="55">
        <v>10</v>
      </c>
      <c r="B104" s="56" t="s">
        <v>446</v>
      </c>
      <c r="C104" s="56" t="s">
        <v>446</v>
      </c>
      <c r="D104" s="56" t="s">
        <v>446</v>
      </c>
      <c r="E104" s="57" t="s">
        <v>2846</v>
      </c>
    </row>
    <row r="105" spans="1:5" x14ac:dyDescent="0.3">
      <c r="A105" s="55">
        <v>11</v>
      </c>
      <c r="B105" s="56" t="s">
        <v>447</v>
      </c>
      <c r="C105" s="56" t="s">
        <v>448</v>
      </c>
      <c r="D105" s="56" t="s">
        <v>447</v>
      </c>
      <c r="E105" s="57" t="s">
        <v>2846</v>
      </c>
    </row>
    <row r="106" spans="1:5" x14ac:dyDescent="0.3">
      <c r="A106" s="55">
        <v>12</v>
      </c>
      <c r="B106" s="56" t="s">
        <v>448</v>
      </c>
      <c r="C106" s="56" t="s">
        <v>449</v>
      </c>
      <c r="D106" s="56" t="s">
        <v>448</v>
      </c>
      <c r="E106" s="57" t="s">
        <v>2844</v>
      </c>
    </row>
    <row r="107" spans="1:5" x14ac:dyDescent="0.3">
      <c r="A107" s="55">
        <v>13</v>
      </c>
      <c r="B107" s="56" t="s">
        <v>449</v>
      </c>
      <c r="C107" s="56" t="s">
        <v>447</v>
      </c>
      <c r="D107" s="56" t="s">
        <v>449</v>
      </c>
      <c r="E107" s="57" t="s">
        <v>2844</v>
      </c>
    </row>
    <row r="108" spans="1:5" x14ac:dyDescent="0.3">
      <c r="A108" s="55">
        <v>14</v>
      </c>
      <c r="B108" s="56" t="s">
        <v>450</v>
      </c>
      <c r="C108" s="56" t="s">
        <v>450</v>
      </c>
      <c r="D108" s="56" t="s">
        <v>450</v>
      </c>
      <c r="E108" s="57" t="s">
        <v>2844</v>
      </c>
    </row>
    <row r="109" spans="1:5" x14ac:dyDescent="0.3">
      <c r="A109" s="55">
        <v>15</v>
      </c>
      <c r="B109" s="56" t="s">
        <v>451</v>
      </c>
      <c r="C109" s="56" t="s">
        <v>451</v>
      </c>
      <c r="D109" s="56" t="s">
        <v>451</v>
      </c>
      <c r="E109" s="57" t="s">
        <v>2846</v>
      </c>
    </row>
    <row r="110" spans="1:5" x14ac:dyDescent="0.3">
      <c r="A110" s="55">
        <v>16</v>
      </c>
      <c r="B110" s="56" t="s">
        <v>452</v>
      </c>
      <c r="C110" s="56" t="s">
        <v>452</v>
      </c>
      <c r="D110" s="56" t="s">
        <v>452</v>
      </c>
      <c r="E110" s="57" t="s">
        <v>2847</v>
      </c>
    </row>
    <row r="111" spans="1:5" x14ac:dyDescent="0.3">
      <c r="A111" s="55">
        <v>17</v>
      </c>
      <c r="B111" s="56" t="s">
        <v>453</v>
      </c>
      <c r="C111" s="56" t="s">
        <v>453</v>
      </c>
      <c r="D111" s="56" t="s">
        <v>453</v>
      </c>
      <c r="E111" s="57" t="s">
        <v>2846</v>
      </c>
    </row>
    <row r="112" spans="1:5" x14ac:dyDescent="0.3">
      <c r="A112" s="55">
        <v>18</v>
      </c>
      <c r="B112" s="56" t="s">
        <v>454</v>
      </c>
      <c r="C112" s="56" t="s">
        <v>454</v>
      </c>
      <c r="D112" s="56" t="s">
        <v>454</v>
      </c>
      <c r="E112" s="57" t="s">
        <v>2846</v>
      </c>
    </row>
    <row r="113" spans="1:5" x14ac:dyDescent="0.3">
      <c r="A113" s="55">
        <v>19</v>
      </c>
      <c r="B113" s="56" t="s">
        <v>455</v>
      </c>
      <c r="C113" s="56" t="s">
        <v>456</v>
      </c>
      <c r="D113" s="56" t="s">
        <v>455</v>
      </c>
      <c r="E113" s="57" t="s">
        <v>2848</v>
      </c>
    </row>
    <row r="114" spans="1:5" x14ac:dyDescent="0.3">
      <c r="A114" s="55">
        <v>20</v>
      </c>
      <c r="B114" s="56" t="s">
        <v>456</v>
      </c>
      <c r="C114" s="56"/>
      <c r="D114" s="56" t="s">
        <v>456</v>
      </c>
      <c r="E114" s="57" t="s">
        <v>2850</v>
      </c>
    </row>
    <row r="115" spans="1:5" x14ac:dyDescent="0.3">
      <c r="A115" s="55">
        <v>21</v>
      </c>
      <c r="B115" s="56" t="s">
        <v>457</v>
      </c>
      <c r="C115" s="56" t="s">
        <v>457</v>
      </c>
      <c r="D115" s="56" t="s">
        <v>457</v>
      </c>
      <c r="E115" s="57" t="s">
        <v>2846</v>
      </c>
    </row>
    <row r="116" spans="1:5" x14ac:dyDescent="0.3">
      <c r="A116" s="55">
        <v>22</v>
      </c>
      <c r="B116" s="56" t="s">
        <v>458</v>
      </c>
      <c r="C116" s="56" t="s">
        <v>458</v>
      </c>
      <c r="D116" s="56" t="s">
        <v>458</v>
      </c>
      <c r="E116" s="57" t="s">
        <v>2844</v>
      </c>
    </row>
    <row r="117" spans="1:5" x14ac:dyDescent="0.3">
      <c r="A117" s="55">
        <v>23</v>
      </c>
      <c r="B117" s="56" t="s">
        <v>459</v>
      </c>
      <c r="C117" s="56" t="s">
        <v>459</v>
      </c>
      <c r="D117" s="56" t="s">
        <v>459</v>
      </c>
      <c r="E117" s="57" t="s">
        <v>2844</v>
      </c>
    </row>
    <row r="118" spans="1:5" x14ac:dyDescent="0.3">
      <c r="A118" s="55">
        <v>24</v>
      </c>
      <c r="B118" s="56" t="s">
        <v>460</v>
      </c>
      <c r="C118" s="56"/>
      <c r="D118" s="56" t="s">
        <v>460</v>
      </c>
      <c r="E118" s="57" t="s">
        <v>2850</v>
      </c>
    </row>
    <row r="119" spans="1:5" x14ac:dyDescent="0.3">
      <c r="A119" s="55">
        <v>25</v>
      </c>
      <c r="B119" s="56" t="s">
        <v>461</v>
      </c>
      <c r="C119" s="56" t="s">
        <v>460</v>
      </c>
      <c r="D119" s="56" t="s">
        <v>461</v>
      </c>
      <c r="E119" s="57" t="s">
        <v>2844</v>
      </c>
    </row>
    <row r="120" spans="1:5" x14ac:dyDescent="0.3">
      <c r="A120" s="55">
        <v>26</v>
      </c>
      <c r="B120" s="56" t="s">
        <v>462</v>
      </c>
      <c r="C120" s="56"/>
      <c r="D120" s="56" t="s">
        <v>462</v>
      </c>
      <c r="E120" s="57" t="s">
        <v>2850</v>
      </c>
    </row>
    <row r="121" spans="1:5" x14ac:dyDescent="0.3">
      <c r="A121" s="55">
        <v>27</v>
      </c>
      <c r="B121" s="56" t="s">
        <v>463</v>
      </c>
      <c r="C121" s="56"/>
      <c r="D121" s="56" t="s">
        <v>463</v>
      </c>
      <c r="E121" s="57" t="s">
        <v>2850</v>
      </c>
    </row>
    <row r="122" spans="1:5" x14ac:dyDescent="0.3">
      <c r="A122" s="55">
        <v>28</v>
      </c>
      <c r="B122" s="56" t="s">
        <v>464</v>
      </c>
      <c r="C122" s="56" t="s">
        <v>461</v>
      </c>
      <c r="D122" s="56" t="s">
        <v>464</v>
      </c>
      <c r="E122" s="57" t="s">
        <v>2846</v>
      </c>
    </row>
    <row r="123" spans="1:5" x14ac:dyDescent="0.3">
      <c r="A123" s="55">
        <v>29</v>
      </c>
      <c r="B123" s="56" t="s">
        <v>465</v>
      </c>
      <c r="C123" s="56" t="s">
        <v>462</v>
      </c>
      <c r="D123" s="56" t="s">
        <v>465</v>
      </c>
      <c r="E123" s="57" t="s">
        <v>2844</v>
      </c>
    </row>
    <row r="124" spans="1:5" x14ac:dyDescent="0.3">
      <c r="A124" s="55">
        <v>30</v>
      </c>
      <c r="B124" s="56" t="s">
        <v>466</v>
      </c>
      <c r="C124" s="56" t="s">
        <v>463</v>
      </c>
      <c r="D124" s="56" t="s">
        <v>466</v>
      </c>
      <c r="E124" s="57" t="s">
        <v>2846</v>
      </c>
    </row>
    <row r="125" spans="1:5" x14ac:dyDescent="0.3">
      <c r="A125" s="55">
        <v>31</v>
      </c>
      <c r="B125" s="56" t="s">
        <v>467</v>
      </c>
      <c r="C125" s="56" t="s">
        <v>467</v>
      </c>
      <c r="D125" s="56" t="s">
        <v>467</v>
      </c>
      <c r="E125" s="57" t="s">
        <v>2846</v>
      </c>
    </row>
    <row r="126" spans="1:5" x14ac:dyDescent="0.3">
      <c r="A126" s="55">
        <v>32</v>
      </c>
      <c r="B126" s="56" t="s">
        <v>468</v>
      </c>
      <c r="C126" s="56" t="s">
        <v>468</v>
      </c>
      <c r="D126" s="56" t="s">
        <v>468</v>
      </c>
      <c r="E126" s="57" t="s">
        <v>2846</v>
      </c>
    </row>
    <row r="127" spans="1:5" x14ac:dyDescent="0.3">
      <c r="A127" s="55">
        <v>33</v>
      </c>
      <c r="B127" s="56" t="s">
        <v>469</v>
      </c>
      <c r="C127" s="56" t="s">
        <v>469</v>
      </c>
      <c r="D127" s="56" t="s">
        <v>469</v>
      </c>
      <c r="E127" s="57" t="s">
        <v>2846</v>
      </c>
    </row>
    <row r="128" spans="1:5" x14ac:dyDescent="0.3">
      <c r="A128" s="55">
        <v>34</v>
      </c>
      <c r="B128" s="56" t="s">
        <v>470</v>
      </c>
      <c r="C128" s="56" t="s">
        <v>471</v>
      </c>
      <c r="D128" s="56" t="s">
        <v>470</v>
      </c>
      <c r="E128" s="57" t="s">
        <v>2846</v>
      </c>
    </row>
    <row r="129" spans="1:5" x14ac:dyDescent="0.3">
      <c r="A129" s="55">
        <v>35</v>
      </c>
      <c r="B129" s="56" t="s">
        <v>471</v>
      </c>
      <c r="C129" s="56" t="s">
        <v>470</v>
      </c>
      <c r="D129" s="56" t="s">
        <v>471</v>
      </c>
      <c r="E129" s="57" t="s">
        <v>2846</v>
      </c>
    </row>
    <row r="130" spans="1:5" x14ac:dyDescent="0.3">
      <c r="A130" s="55">
        <v>36</v>
      </c>
      <c r="B130" s="56" t="s">
        <v>472</v>
      </c>
      <c r="C130" s="56" t="s">
        <v>472</v>
      </c>
      <c r="D130" s="56" t="s">
        <v>472</v>
      </c>
      <c r="E130" s="57" t="s">
        <v>2846</v>
      </c>
    </row>
    <row r="131" spans="1:5" x14ac:dyDescent="0.3">
      <c r="A131" s="55">
        <v>333</v>
      </c>
      <c r="B131" s="56" t="s">
        <v>769</v>
      </c>
      <c r="C131" s="56" t="s">
        <v>769</v>
      </c>
      <c r="D131" s="56" t="s">
        <v>769</v>
      </c>
      <c r="E131" s="57" t="s">
        <v>2846</v>
      </c>
    </row>
    <row r="132" spans="1:5" x14ac:dyDescent="0.3">
      <c r="A132" s="55">
        <v>334</v>
      </c>
      <c r="B132" s="56" t="s">
        <v>770</v>
      </c>
      <c r="C132" s="56" t="s">
        <v>770</v>
      </c>
      <c r="D132" s="56" t="s">
        <v>770</v>
      </c>
      <c r="E132" s="57" t="s">
        <v>2846</v>
      </c>
    </row>
    <row r="133" spans="1:5" x14ac:dyDescent="0.3">
      <c r="A133" s="55">
        <v>335</v>
      </c>
      <c r="B133" s="56" t="s">
        <v>771</v>
      </c>
      <c r="C133" s="56" t="s">
        <v>771</v>
      </c>
      <c r="D133" s="56" t="s">
        <v>771</v>
      </c>
      <c r="E133" s="57" t="s">
        <v>2846</v>
      </c>
    </row>
    <row r="134" spans="1:5" x14ac:dyDescent="0.3">
      <c r="A134" s="55">
        <v>336</v>
      </c>
      <c r="B134" s="56" t="s">
        <v>772</v>
      </c>
      <c r="C134" s="56" t="s">
        <v>772</v>
      </c>
      <c r="D134" s="56" t="s">
        <v>772</v>
      </c>
      <c r="E134" s="57" t="s">
        <v>2846</v>
      </c>
    </row>
    <row r="135" spans="1:5" x14ac:dyDescent="0.3">
      <c r="A135" s="55">
        <v>337</v>
      </c>
      <c r="B135" s="56" t="s">
        <v>773</v>
      </c>
      <c r="C135" s="56" t="s">
        <v>773</v>
      </c>
      <c r="D135" s="56" t="s">
        <v>773</v>
      </c>
      <c r="E135" s="57" t="s">
        <v>2846</v>
      </c>
    </row>
    <row r="136" spans="1:5" x14ac:dyDescent="0.3">
      <c r="A136" s="55">
        <v>338</v>
      </c>
      <c r="B136" s="56" t="s">
        <v>774</v>
      </c>
      <c r="C136" s="56" t="s">
        <v>774</v>
      </c>
      <c r="D136" s="56" t="s">
        <v>774</v>
      </c>
      <c r="E136" s="57" t="s">
        <v>2846</v>
      </c>
    </row>
    <row r="137" spans="1:5" x14ac:dyDescent="0.3">
      <c r="A137" s="55">
        <v>339</v>
      </c>
      <c r="B137" s="56" t="s">
        <v>775</v>
      </c>
      <c r="C137" s="56" t="s">
        <v>775</v>
      </c>
      <c r="D137" s="56" t="s">
        <v>775</v>
      </c>
      <c r="E137" s="57" t="s">
        <v>2844</v>
      </c>
    </row>
    <row r="138" spans="1:5" x14ac:dyDescent="0.3">
      <c r="A138" s="55">
        <v>340</v>
      </c>
      <c r="B138" s="56" t="s">
        <v>776</v>
      </c>
      <c r="C138" s="56" t="s">
        <v>776</v>
      </c>
      <c r="D138" s="56" t="s">
        <v>776</v>
      </c>
      <c r="E138" s="57" t="s">
        <v>2844</v>
      </c>
    </row>
    <row r="139" spans="1:5" x14ac:dyDescent="0.3">
      <c r="A139" s="55">
        <v>341</v>
      </c>
      <c r="B139" s="56" t="s">
        <v>777</v>
      </c>
      <c r="C139" s="56" t="s">
        <v>778</v>
      </c>
      <c r="D139" s="56" t="s">
        <v>777</v>
      </c>
      <c r="E139" s="57" t="s">
        <v>2846</v>
      </c>
    </row>
    <row r="140" spans="1:5" x14ac:dyDescent="0.3">
      <c r="A140" s="55">
        <v>342</v>
      </c>
      <c r="B140" s="56" t="s">
        <v>778</v>
      </c>
      <c r="C140" s="56" t="s">
        <v>779</v>
      </c>
      <c r="D140" s="56" t="s">
        <v>778</v>
      </c>
      <c r="E140" s="57" t="s">
        <v>2846</v>
      </c>
    </row>
    <row r="141" spans="1:5" x14ac:dyDescent="0.3">
      <c r="A141" s="55">
        <v>343</v>
      </c>
      <c r="B141" s="56" t="s">
        <v>779</v>
      </c>
      <c r="C141" s="56" t="s">
        <v>781</v>
      </c>
      <c r="D141" s="56" t="s">
        <v>779</v>
      </c>
      <c r="E141" s="57" t="s">
        <v>2846</v>
      </c>
    </row>
    <row r="142" spans="1:5" x14ac:dyDescent="0.3">
      <c r="A142" s="55">
        <v>344</v>
      </c>
      <c r="B142" s="56" t="s">
        <v>780</v>
      </c>
      <c r="C142" s="56" t="s">
        <v>782</v>
      </c>
      <c r="D142" s="56" t="s">
        <v>780</v>
      </c>
      <c r="E142" s="57" t="s">
        <v>2846</v>
      </c>
    </row>
    <row r="143" spans="1:5" x14ac:dyDescent="0.3">
      <c r="A143" s="55">
        <v>345</v>
      </c>
      <c r="B143" s="56" t="s">
        <v>781</v>
      </c>
      <c r="C143" s="56" t="s">
        <v>783</v>
      </c>
      <c r="D143" s="56" t="s">
        <v>781</v>
      </c>
      <c r="E143" s="57" t="s">
        <v>2846</v>
      </c>
    </row>
    <row r="144" spans="1:5" x14ac:dyDescent="0.3">
      <c r="A144" s="55">
        <v>346</v>
      </c>
      <c r="B144" s="56" t="s">
        <v>782</v>
      </c>
      <c r="C144" s="56" t="s">
        <v>784</v>
      </c>
      <c r="D144" s="56" t="s">
        <v>782</v>
      </c>
      <c r="E144" s="57" t="s">
        <v>2846</v>
      </c>
    </row>
    <row r="145" spans="1:5" x14ac:dyDescent="0.3">
      <c r="A145" s="55">
        <v>347</v>
      </c>
      <c r="B145" s="56" t="s">
        <v>783</v>
      </c>
      <c r="C145" s="56" t="s">
        <v>785</v>
      </c>
      <c r="D145" s="56" t="s">
        <v>783</v>
      </c>
      <c r="E145" s="57" t="s">
        <v>2846</v>
      </c>
    </row>
    <row r="146" spans="1:5" x14ac:dyDescent="0.3">
      <c r="A146" s="55">
        <v>348</v>
      </c>
      <c r="B146" s="56" t="s">
        <v>784</v>
      </c>
      <c r="C146" s="56" t="s">
        <v>786</v>
      </c>
      <c r="D146" s="56" t="s">
        <v>784</v>
      </c>
      <c r="E146" s="57" t="s">
        <v>2846</v>
      </c>
    </row>
    <row r="147" spans="1:5" x14ac:dyDescent="0.3">
      <c r="A147" s="55">
        <v>349</v>
      </c>
      <c r="B147" s="56" t="s">
        <v>785</v>
      </c>
      <c r="C147" s="56"/>
      <c r="D147" s="56" t="s">
        <v>785</v>
      </c>
      <c r="E147" s="57" t="s">
        <v>2850</v>
      </c>
    </row>
    <row r="148" spans="1:5" x14ac:dyDescent="0.3">
      <c r="A148" s="55">
        <v>350</v>
      </c>
      <c r="B148" s="56" t="s">
        <v>786</v>
      </c>
      <c r="C148" s="56"/>
      <c r="D148" s="56" t="s">
        <v>786</v>
      </c>
      <c r="E148" s="57" t="s">
        <v>2850</v>
      </c>
    </row>
    <row r="149" spans="1:5" x14ac:dyDescent="0.3">
      <c r="A149" s="55">
        <v>351</v>
      </c>
      <c r="B149" s="56" t="s">
        <v>787</v>
      </c>
      <c r="C149" s="56" t="s">
        <v>787</v>
      </c>
      <c r="D149" s="56" t="s">
        <v>787</v>
      </c>
      <c r="E149" s="57" t="s">
        <v>2846</v>
      </c>
    </row>
    <row r="150" spans="1:5" x14ac:dyDescent="0.3">
      <c r="A150" s="55">
        <v>352</v>
      </c>
      <c r="B150" s="56" t="s">
        <v>788</v>
      </c>
      <c r="C150" s="56" t="s">
        <v>788</v>
      </c>
      <c r="D150" s="56" t="s">
        <v>788</v>
      </c>
      <c r="E150" s="57" t="s">
        <v>2846</v>
      </c>
    </row>
    <row r="151" spans="1:5" x14ac:dyDescent="0.3">
      <c r="A151" s="55">
        <v>353</v>
      </c>
      <c r="B151" s="56" t="s">
        <v>789</v>
      </c>
      <c r="C151" s="56" t="s">
        <v>789</v>
      </c>
      <c r="D151" s="56" t="s">
        <v>789</v>
      </c>
      <c r="E151" s="57" t="s">
        <v>2846</v>
      </c>
    </row>
    <row r="152" spans="1:5" x14ac:dyDescent="0.3">
      <c r="A152" s="55">
        <v>354</v>
      </c>
      <c r="B152" s="56" t="s">
        <v>790</v>
      </c>
      <c r="C152" s="56" t="s">
        <v>791</v>
      </c>
      <c r="D152" s="56" t="s">
        <v>790</v>
      </c>
      <c r="E152" s="57" t="s">
        <v>2846</v>
      </c>
    </row>
    <row r="153" spans="1:5" x14ac:dyDescent="0.3">
      <c r="A153" s="55">
        <v>355</v>
      </c>
      <c r="B153" s="56" t="s">
        <v>791</v>
      </c>
      <c r="C153" s="56" t="s">
        <v>790</v>
      </c>
      <c r="D153" s="56" t="s">
        <v>791</v>
      </c>
      <c r="E153" s="57" t="s">
        <v>2846</v>
      </c>
    </row>
    <row r="154" spans="1:5" x14ac:dyDescent="0.3">
      <c r="A154" s="55">
        <v>356</v>
      </c>
      <c r="B154" s="56" t="s">
        <v>792</v>
      </c>
      <c r="C154" s="56" t="s">
        <v>792</v>
      </c>
      <c r="D154" s="56" t="s">
        <v>792</v>
      </c>
      <c r="E154" s="57" t="s">
        <v>2846</v>
      </c>
    </row>
    <row r="155" spans="1:5" x14ac:dyDescent="0.3">
      <c r="A155" s="55">
        <v>169</v>
      </c>
      <c r="B155" s="56" t="s">
        <v>605</v>
      </c>
      <c r="C155" s="56" t="s">
        <v>605</v>
      </c>
      <c r="D155" s="56" t="s">
        <v>605</v>
      </c>
      <c r="E155" s="57" t="s">
        <v>2844</v>
      </c>
    </row>
    <row r="156" spans="1:5" x14ac:dyDescent="0.3">
      <c r="A156" s="55">
        <v>170</v>
      </c>
      <c r="B156" s="56" t="s">
        <v>606</v>
      </c>
      <c r="C156" s="56" t="s">
        <v>606</v>
      </c>
      <c r="D156" s="56" t="s">
        <v>606</v>
      </c>
      <c r="E156" s="57" t="s">
        <v>2846</v>
      </c>
    </row>
    <row r="157" spans="1:5" x14ac:dyDescent="0.3">
      <c r="A157" s="55">
        <v>171</v>
      </c>
      <c r="B157" s="56" t="s">
        <v>607</v>
      </c>
      <c r="C157" s="56" t="s">
        <v>607</v>
      </c>
      <c r="D157" s="56" t="s">
        <v>607</v>
      </c>
      <c r="E157" s="57" t="s">
        <v>2844</v>
      </c>
    </row>
    <row r="158" spans="1:5" x14ac:dyDescent="0.3">
      <c r="A158" s="55">
        <v>172</v>
      </c>
      <c r="B158" s="56" t="s">
        <v>608</v>
      </c>
      <c r="C158" s="56" t="s">
        <v>608</v>
      </c>
      <c r="D158" s="56" t="s">
        <v>608</v>
      </c>
      <c r="E158" s="57" t="s">
        <v>2846</v>
      </c>
    </row>
    <row r="159" spans="1:5" x14ac:dyDescent="0.3">
      <c r="A159" s="55">
        <v>173</v>
      </c>
      <c r="B159" s="56" t="s">
        <v>609</v>
      </c>
      <c r="C159" s="56" t="s">
        <v>609</v>
      </c>
      <c r="D159" s="56" t="s">
        <v>609</v>
      </c>
      <c r="E159" s="57" t="s">
        <v>2844</v>
      </c>
    </row>
    <row r="160" spans="1:5" x14ac:dyDescent="0.3">
      <c r="A160" s="55">
        <v>174</v>
      </c>
      <c r="B160" s="56" t="s">
        <v>610</v>
      </c>
      <c r="C160" s="56" t="s">
        <v>610</v>
      </c>
      <c r="D160" s="56" t="s">
        <v>610</v>
      </c>
      <c r="E160" s="57" t="s">
        <v>2846</v>
      </c>
    </row>
    <row r="161" spans="1:5" x14ac:dyDescent="0.3">
      <c r="A161" s="55">
        <v>175</v>
      </c>
      <c r="B161" s="56" t="s">
        <v>611</v>
      </c>
      <c r="C161" s="56" t="s">
        <v>611</v>
      </c>
      <c r="D161" s="56" t="s">
        <v>611</v>
      </c>
      <c r="E161" s="57" t="s">
        <v>2846</v>
      </c>
    </row>
    <row r="162" spans="1:5" x14ac:dyDescent="0.3">
      <c r="A162" s="55">
        <v>176</v>
      </c>
      <c r="B162" s="56" t="s">
        <v>612</v>
      </c>
      <c r="C162" s="56" t="s">
        <v>612</v>
      </c>
      <c r="D162" s="56" t="s">
        <v>612</v>
      </c>
      <c r="E162" s="57" t="s">
        <v>2846</v>
      </c>
    </row>
    <row r="163" spans="1:5" x14ac:dyDescent="0.3">
      <c r="A163" s="55">
        <v>177</v>
      </c>
      <c r="B163" s="56" t="s">
        <v>613</v>
      </c>
      <c r="C163" s="56" t="s">
        <v>613</v>
      </c>
      <c r="D163" s="56" t="s">
        <v>613</v>
      </c>
      <c r="E163" s="57" t="s">
        <v>2846</v>
      </c>
    </row>
    <row r="164" spans="1:5" x14ac:dyDescent="0.3">
      <c r="A164" s="55">
        <v>178</v>
      </c>
      <c r="B164" s="56" t="s">
        <v>614</v>
      </c>
      <c r="C164" s="56" t="s">
        <v>614</v>
      </c>
      <c r="D164" s="56" t="s">
        <v>614</v>
      </c>
      <c r="E164" s="57" t="s">
        <v>2846</v>
      </c>
    </row>
    <row r="165" spans="1:5" x14ac:dyDescent="0.3">
      <c r="A165" s="55">
        <v>179</v>
      </c>
      <c r="B165" s="56" t="s">
        <v>615</v>
      </c>
      <c r="C165" s="56" t="s">
        <v>615</v>
      </c>
      <c r="D165" s="56" t="s">
        <v>615</v>
      </c>
      <c r="E165" s="57" t="s">
        <v>2846</v>
      </c>
    </row>
    <row r="166" spans="1:5" x14ac:dyDescent="0.3">
      <c r="A166" s="55">
        <v>180</v>
      </c>
      <c r="B166" s="56" t="s">
        <v>616</v>
      </c>
      <c r="C166" s="56" t="s">
        <v>616</v>
      </c>
      <c r="D166" s="56" t="s">
        <v>616</v>
      </c>
      <c r="E166" s="57" t="s">
        <v>2844</v>
      </c>
    </row>
    <row r="167" spans="1:5" x14ac:dyDescent="0.3">
      <c r="A167" s="55">
        <v>181</v>
      </c>
      <c r="B167" s="56" t="s">
        <v>617</v>
      </c>
      <c r="C167" s="56" t="s">
        <v>617</v>
      </c>
      <c r="D167" s="56" t="s">
        <v>617</v>
      </c>
      <c r="E167" s="57" t="s">
        <v>2844</v>
      </c>
    </row>
    <row r="168" spans="1:5" x14ac:dyDescent="0.3">
      <c r="A168" s="55">
        <v>182</v>
      </c>
      <c r="B168" s="56" t="s">
        <v>618</v>
      </c>
      <c r="C168" s="56" t="s">
        <v>618</v>
      </c>
      <c r="D168" s="56" t="s">
        <v>618</v>
      </c>
      <c r="E168" s="57" t="s">
        <v>2846</v>
      </c>
    </row>
    <row r="169" spans="1:5" x14ac:dyDescent="0.3">
      <c r="A169" s="55">
        <v>183</v>
      </c>
      <c r="B169" s="56" t="s">
        <v>619</v>
      </c>
      <c r="C169" s="56" t="s">
        <v>619</v>
      </c>
      <c r="D169" s="56" t="s">
        <v>619</v>
      </c>
      <c r="E169" s="57" t="s">
        <v>2844</v>
      </c>
    </row>
    <row r="170" spans="1:5" x14ac:dyDescent="0.3">
      <c r="A170" s="55">
        <v>184</v>
      </c>
      <c r="B170" s="56" t="s">
        <v>620</v>
      </c>
      <c r="C170" s="56" t="s">
        <v>620</v>
      </c>
      <c r="D170" s="56" t="s">
        <v>620</v>
      </c>
      <c r="E170" s="57" t="s">
        <v>2844</v>
      </c>
    </row>
    <row r="171" spans="1:5" x14ac:dyDescent="0.3">
      <c r="A171" s="55">
        <v>185</v>
      </c>
      <c r="B171" s="56" t="s">
        <v>621</v>
      </c>
      <c r="C171" s="56" t="s">
        <v>621</v>
      </c>
      <c r="D171" s="56" t="s">
        <v>621</v>
      </c>
      <c r="E171" s="57" t="s">
        <v>2844</v>
      </c>
    </row>
    <row r="172" spans="1:5" x14ac:dyDescent="0.3">
      <c r="A172" s="55">
        <v>186</v>
      </c>
      <c r="B172" s="56" t="s">
        <v>622</v>
      </c>
      <c r="C172" s="56" t="s">
        <v>622</v>
      </c>
      <c r="D172" s="56" t="s">
        <v>622</v>
      </c>
      <c r="E172" s="57" t="s">
        <v>2846</v>
      </c>
    </row>
    <row r="173" spans="1:5" x14ac:dyDescent="0.3">
      <c r="A173" s="55">
        <v>187</v>
      </c>
      <c r="B173" s="56" t="s">
        <v>623</v>
      </c>
      <c r="C173" s="56" t="s">
        <v>623</v>
      </c>
      <c r="D173" s="56" t="s">
        <v>623</v>
      </c>
      <c r="E173" s="57" t="s">
        <v>2846</v>
      </c>
    </row>
    <row r="174" spans="1:5" x14ac:dyDescent="0.3">
      <c r="A174" s="55">
        <v>188</v>
      </c>
      <c r="B174" s="56" t="s">
        <v>624</v>
      </c>
      <c r="C174" s="56" t="s">
        <v>624</v>
      </c>
      <c r="D174" s="56" t="s">
        <v>624</v>
      </c>
      <c r="E174" s="57" t="s">
        <v>2844</v>
      </c>
    </row>
    <row r="175" spans="1:5" x14ac:dyDescent="0.3">
      <c r="A175" s="55">
        <v>189</v>
      </c>
      <c r="B175" s="56" t="s">
        <v>625</v>
      </c>
      <c r="C175" s="56"/>
      <c r="D175" s="56" t="s">
        <v>625</v>
      </c>
      <c r="E175" s="57" t="s">
        <v>2850</v>
      </c>
    </row>
    <row r="176" spans="1:5" x14ac:dyDescent="0.3">
      <c r="A176" s="55">
        <v>190</v>
      </c>
      <c r="B176" s="56" t="s">
        <v>626</v>
      </c>
      <c r="C176" s="56" t="s">
        <v>625</v>
      </c>
      <c r="D176" s="56" t="s">
        <v>626</v>
      </c>
      <c r="E176" s="57" t="s">
        <v>2844</v>
      </c>
    </row>
    <row r="177" spans="1:5" x14ac:dyDescent="0.3">
      <c r="A177" s="55">
        <v>191</v>
      </c>
      <c r="B177" s="56" t="s">
        <v>627</v>
      </c>
      <c r="C177" s="56" t="s">
        <v>626</v>
      </c>
      <c r="D177" s="56" t="s">
        <v>627</v>
      </c>
      <c r="E177" s="57" t="s">
        <v>2844</v>
      </c>
    </row>
    <row r="178" spans="1:5" x14ac:dyDescent="0.3">
      <c r="A178" s="55">
        <v>192</v>
      </c>
      <c r="B178" s="56" t="s">
        <v>628</v>
      </c>
      <c r="C178" s="56" t="s">
        <v>627</v>
      </c>
      <c r="D178" s="56" t="s">
        <v>628</v>
      </c>
      <c r="E178" s="57" t="s">
        <v>2844</v>
      </c>
    </row>
    <row r="179" spans="1:5" x14ac:dyDescent="0.3">
      <c r="A179" s="55">
        <v>193</v>
      </c>
      <c r="B179" s="56" t="s">
        <v>629</v>
      </c>
      <c r="C179" s="56" t="s">
        <v>628</v>
      </c>
      <c r="D179" s="56" t="s">
        <v>629</v>
      </c>
      <c r="E179" s="57" t="s">
        <v>2844</v>
      </c>
    </row>
    <row r="180" spans="1:5" x14ac:dyDescent="0.3">
      <c r="A180" s="55">
        <v>194</v>
      </c>
      <c r="B180" s="56" t="s">
        <v>630</v>
      </c>
      <c r="C180" s="56" t="s">
        <v>629</v>
      </c>
      <c r="D180" s="56" t="s">
        <v>630</v>
      </c>
      <c r="E180" s="57" t="s">
        <v>2844</v>
      </c>
    </row>
    <row r="181" spans="1:5" x14ac:dyDescent="0.3">
      <c r="A181" s="55">
        <v>195</v>
      </c>
      <c r="B181" s="56" t="s">
        <v>631</v>
      </c>
      <c r="C181" s="56" t="s">
        <v>630</v>
      </c>
      <c r="D181" s="56" t="s">
        <v>631</v>
      </c>
      <c r="E181" s="57" t="s">
        <v>2844</v>
      </c>
    </row>
    <row r="182" spans="1:5" x14ac:dyDescent="0.3">
      <c r="A182" s="55">
        <v>196</v>
      </c>
      <c r="B182" s="56" t="s">
        <v>632</v>
      </c>
      <c r="C182" s="56" t="s">
        <v>632</v>
      </c>
      <c r="D182" s="56" t="s">
        <v>632</v>
      </c>
      <c r="E182" s="57" t="s">
        <v>2846</v>
      </c>
    </row>
    <row r="183" spans="1:5" x14ac:dyDescent="0.3">
      <c r="A183" s="55">
        <v>197</v>
      </c>
      <c r="B183" s="56" t="s">
        <v>633</v>
      </c>
      <c r="C183" s="56" t="s">
        <v>633</v>
      </c>
      <c r="D183" s="56" t="s">
        <v>633</v>
      </c>
      <c r="E183" s="57" t="s">
        <v>2846</v>
      </c>
    </row>
    <row r="184" spans="1:5" x14ac:dyDescent="0.3">
      <c r="A184" s="55">
        <v>198</v>
      </c>
      <c r="B184" s="56" t="s">
        <v>634</v>
      </c>
      <c r="C184" s="56" t="s">
        <v>634</v>
      </c>
      <c r="D184" s="56" t="s">
        <v>634</v>
      </c>
      <c r="E184" s="57" t="s">
        <v>2846</v>
      </c>
    </row>
    <row r="185" spans="1:5" x14ac:dyDescent="0.3">
      <c r="A185" s="55">
        <v>199</v>
      </c>
      <c r="B185" s="56" t="s">
        <v>635</v>
      </c>
      <c r="C185" s="56" t="s">
        <v>635</v>
      </c>
      <c r="D185" s="56" t="s">
        <v>635</v>
      </c>
      <c r="E185" s="57" t="s">
        <v>2849</v>
      </c>
    </row>
    <row r="186" spans="1:5" x14ac:dyDescent="0.3">
      <c r="A186" s="55">
        <v>200</v>
      </c>
      <c r="B186" s="56" t="s">
        <v>636</v>
      </c>
      <c r="C186" s="56" t="s">
        <v>636</v>
      </c>
      <c r="D186" s="56" t="s">
        <v>636</v>
      </c>
      <c r="E186" s="57" t="s">
        <v>2846</v>
      </c>
    </row>
    <row r="187" spans="1:5" x14ac:dyDescent="0.3">
      <c r="A187" s="55">
        <v>201</v>
      </c>
      <c r="B187" s="56" t="s">
        <v>637</v>
      </c>
      <c r="C187" s="56" t="s">
        <v>637</v>
      </c>
      <c r="D187" s="56" t="s">
        <v>637</v>
      </c>
      <c r="E187" s="57" t="s">
        <v>2844</v>
      </c>
    </row>
    <row r="188" spans="1:5" x14ac:dyDescent="0.3">
      <c r="A188" s="55">
        <v>202</v>
      </c>
      <c r="B188" s="56" t="s">
        <v>638</v>
      </c>
      <c r="C188" s="56" t="s">
        <v>642</v>
      </c>
      <c r="D188" s="56" t="s">
        <v>638</v>
      </c>
      <c r="E188" s="57" t="s">
        <v>2848</v>
      </c>
    </row>
    <row r="189" spans="1:5" x14ac:dyDescent="0.3">
      <c r="A189" s="55">
        <v>203</v>
      </c>
      <c r="B189" s="56" t="s">
        <v>639</v>
      </c>
      <c r="C189" s="56" t="s">
        <v>643</v>
      </c>
      <c r="D189" s="56" t="s">
        <v>639</v>
      </c>
      <c r="E189" s="57" t="s">
        <v>2846</v>
      </c>
    </row>
    <row r="190" spans="1:5" x14ac:dyDescent="0.3">
      <c r="A190" s="55">
        <v>204</v>
      </c>
      <c r="B190" s="56" t="s">
        <v>640</v>
      </c>
      <c r="C190" s="56" t="s">
        <v>638</v>
      </c>
      <c r="D190" s="56" t="s">
        <v>640</v>
      </c>
      <c r="E190" s="57" t="s">
        <v>2846</v>
      </c>
    </row>
    <row r="191" spans="1:5" x14ac:dyDescent="0.3">
      <c r="A191" s="55">
        <v>205</v>
      </c>
      <c r="B191" s="56" t="s">
        <v>641</v>
      </c>
      <c r="C191" s="56"/>
      <c r="D191" s="56" t="s">
        <v>641</v>
      </c>
      <c r="E191" s="57" t="s">
        <v>2850</v>
      </c>
    </row>
    <row r="192" spans="1:5" x14ac:dyDescent="0.3">
      <c r="A192" s="55">
        <v>206</v>
      </c>
      <c r="B192" s="56" t="s">
        <v>642</v>
      </c>
      <c r="C192" s="56"/>
      <c r="D192" s="56" t="s">
        <v>642</v>
      </c>
      <c r="E192" s="57" t="s">
        <v>2843</v>
      </c>
    </row>
    <row r="193" spans="1:5" x14ac:dyDescent="0.3">
      <c r="A193" s="55">
        <v>207</v>
      </c>
      <c r="B193" s="56" t="s">
        <v>643</v>
      </c>
      <c r="C193" s="56" t="s">
        <v>641</v>
      </c>
      <c r="D193" s="56" t="s">
        <v>643</v>
      </c>
      <c r="E193" s="57" t="s">
        <v>2846</v>
      </c>
    </row>
    <row r="194" spans="1:5" x14ac:dyDescent="0.3">
      <c r="A194" s="55">
        <v>208</v>
      </c>
      <c r="B194" s="56" t="s">
        <v>644</v>
      </c>
      <c r="C194" s="56" t="s">
        <v>644</v>
      </c>
      <c r="D194" s="56" t="s">
        <v>644</v>
      </c>
      <c r="E194" s="57" t="s">
        <v>2844</v>
      </c>
    </row>
    <row r="195" spans="1:5" x14ac:dyDescent="0.3">
      <c r="A195" s="55">
        <v>209</v>
      </c>
      <c r="B195" s="56" t="s">
        <v>645</v>
      </c>
      <c r="C195" s="56" t="s">
        <v>645</v>
      </c>
      <c r="D195" s="56" t="s">
        <v>645</v>
      </c>
      <c r="E195" s="57" t="s">
        <v>2844</v>
      </c>
    </row>
    <row r="196" spans="1:5" x14ac:dyDescent="0.3">
      <c r="A196" s="55">
        <v>210</v>
      </c>
      <c r="B196" s="56" t="s">
        <v>646</v>
      </c>
      <c r="C196" s="56" t="s">
        <v>646</v>
      </c>
      <c r="D196" s="56" t="s">
        <v>646</v>
      </c>
      <c r="E196" s="57" t="s">
        <v>2846</v>
      </c>
    </row>
    <row r="197" spans="1:5" x14ac:dyDescent="0.3">
      <c r="A197" s="55">
        <v>211</v>
      </c>
      <c r="B197" s="56" t="s">
        <v>647</v>
      </c>
      <c r="C197" s="56" t="s">
        <v>647</v>
      </c>
      <c r="D197" s="56" t="s">
        <v>647</v>
      </c>
      <c r="E197" s="57" t="s">
        <v>2844</v>
      </c>
    </row>
    <row r="198" spans="1:5" x14ac:dyDescent="0.3">
      <c r="A198" s="55">
        <v>212</v>
      </c>
      <c r="B198" s="56" t="s">
        <v>648</v>
      </c>
      <c r="C198" s="56" t="s">
        <v>648</v>
      </c>
      <c r="D198" s="56" t="s">
        <v>648</v>
      </c>
      <c r="E198" s="57" t="s">
        <v>2846</v>
      </c>
    </row>
    <row r="199" spans="1:5" x14ac:dyDescent="0.3">
      <c r="A199" s="55">
        <v>213</v>
      </c>
      <c r="B199" s="56" t="s">
        <v>649</v>
      </c>
      <c r="C199" s="56" t="s">
        <v>649</v>
      </c>
      <c r="D199" s="56" t="s">
        <v>649</v>
      </c>
      <c r="E199" s="57" t="s">
        <v>2846</v>
      </c>
    </row>
    <row r="200" spans="1:5" x14ac:dyDescent="0.3">
      <c r="A200" s="55">
        <v>214</v>
      </c>
      <c r="B200" s="56" t="s">
        <v>650</v>
      </c>
      <c r="C200" s="56" t="s">
        <v>650</v>
      </c>
      <c r="D200" s="56" t="s">
        <v>650</v>
      </c>
      <c r="E200" s="57" t="s">
        <v>2846</v>
      </c>
    </row>
    <row r="201" spans="1:5" x14ac:dyDescent="0.3">
      <c r="A201" s="55">
        <v>215</v>
      </c>
      <c r="B201" s="56" t="s">
        <v>651</v>
      </c>
      <c r="C201" s="56" t="s">
        <v>651</v>
      </c>
      <c r="D201" s="56" t="s">
        <v>651</v>
      </c>
      <c r="E201" s="57" t="s">
        <v>2844</v>
      </c>
    </row>
    <row r="202" spans="1:5" x14ac:dyDescent="0.3">
      <c r="A202" s="55">
        <v>216</v>
      </c>
      <c r="B202" s="56" t="s">
        <v>652</v>
      </c>
      <c r="C202" s="56" t="s">
        <v>652</v>
      </c>
      <c r="D202" s="56" t="s">
        <v>652</v>
      </c>
      <c r="E202" s="57" t="s">
        <v>2844</v>
      </c>
    </row>
    <row r="203" spans="1:5" x14ac:dyDescent="0.3">
      <c r="A203" s="55">
        <v>217</v>
      </c>
      <c r="B203" s="56" t="s">
        <v>653</v>
      </c>
      <c r="C203" s="56" t="s">
        <v>653</v>
      </c>
      <c r="D203" s="56" t="s">
        <v>653</v>
      </c>
      <c r="E203" s="57" t="s">
        <v>2846</v>
      </c>
    </row>
    <row r="204" spans="1:5" x14ac:dyDescent="0.3">
      <c r="A204" s="55">
        <v>67</v>
      </c>
      <c r="B204" s="56" t="s">
        <v>503</v>
      </c>
      <c r="C204" s="56" t="s">
        <v>503</v>
      </c>
      <c r="D204" s="56" t="s">
        <v>503</v>
      </c>
      <c r="E204" s="57" t="s">
        <v>2846</v>
      </c>
    </row>
    <row r="205" spans="1:5" x14ac:dyDescent="0.3">
      <c r="A205" s="55">
        <v>68</v>
      </c>
      <c r="B205" s="56" t="s">
        <v>504</v>
      </c>
      <c r="C205" s="56" t="s">
        <v>504</v>
      </c>
      <c r="D205" s="56" t="s">
        <v>504</v>
      </c>
      <c r="E205" s="57" t="s">
        <v>2844</v>
      </c>
    </row>
    <row r="206" spans="1:5" x14ac:dyDescent="0.3">
      <c r="A206" s="55">
        <v>69</v>
      </c>
      <c r="B206" s="56" t="s">
        <v>505</v>
      </c>
      <c r="C206" s="56"/>
      <c r="D206" s="56" t="s">
        <v>505</v>
      </c>
      <c r="E206" s="57" t="s">
        <v>2850</v>
      </c>
    </row>
    <row r="207" spans="1:5" x14ac:dyDescent="0.3">
      <c r="A207" s="55">
        <v>70</v>
      </c>
      <c r="B207" s="56" t="s">
        <v>506</v>
      </c>
      <c r="C207" s="56" t="s">
        <v>505</v>
      </c>
      <c r="D207" s="56" t="s">
        <v>506</v>
      </c>
      <c r="E207" s="57" t="s">
        <v>2846</v>
      </c>
    </row>
    <row r="208" spans="1:5" x14ac:dyDescent="0.3">
      <c r="A208" s="55">
        <v>71</v>
      </c>
      <c r="B208" s="56" t="s">
        <v>507</v>
      </c>
      <c r="C208" s="56" t="s">
        <v>506</v>
      </c>
      <c r="D208" s="56" t="s">
        <v>507</v>
      </c>
      <c r="E208" s="57" t="s">
        <v>2846</v>
      </c>
    </row>
    <row r="209" spans="1:5" x14ac:dyDescent="0.3">
      <c r="A209" s="55">
        <v>72</v>
      </c>
      <c r="B209" s="56" t="s">
        <v>508</v>
      </c>
      <c r="C209" s="56"/>
      <c r="D209" s="56" t="s">
        <v>508</v>
      </c>
      <c r="E209" s="57" t="s">
        <v>2850</v>
      </c>
    </row>
    <row r="210" spans="1:5" x14ac:dyDescent="0.3">
      <c r="A210" s="55">
        <v>73</v>
      </c>
      <c r="B210" s="56" t="s">
        <v>509</v>
      </c>
      <c r="C210" s="56" t="s">
        <v>507</v>
      </c>
      <c r="D210" s="56" t="s">
        <v>509</v>
      </c>
      <c r="E210" s="57" t="s">
        <v>2849</v>
      </c>
    </row>
    <row r="211" spans="1:5" x14ac:dyDescent="0.3">
      <c r="A211" s="55">
        <v>74</v>
      </c>
      <c r="B211" s="56" t="s">
        <v>510</v>
      </c>
      <c r="C211" s="56" t="s">
        <v>508</v>
      </c>
      <c r="D211" s="56" t="s">
        <v>510</v>
      </c>
      <c r="E211" s="57" t="s">
        <v>2844</v>
      </c>
    </row>
    <row r="212" spans="1:5" x14ac:dyDescent="0.3">
      <c r="A212" s="55">
        <v>75</v>
      </c>
      <c r="B212" s="56" t="s">
        <v>511</v>
      </c>
      <c r="C212" s="56" t="s">
        <v>511</v>
      </c>
      <c r="D212" s="56" t="s">
        <v>511</v>
      </c>
      <c r="E212" s="57" t="s">
        <v>2846</v>
      </c>
    </row>
    <row r="213" spans="1:5" x14ac:dyDescent="0.3">
      <c r="A213" s="55">
        <v>76</v>
      </c>
      <c r="B213" s="56" t="s">
        <v>512</v>
      </c>
      <c r="C213" s="56"/>
      <c r="D213" s="56" t="s">
        <v>512</v>
      </c>
      <c r="E213" s="57" t="s">
        <v>2850</v>
      </c>
    </row>
    <row r="214" spans="1:5" x14ac:dyDescent="0.3">
      <c r="A214" s="55">
        <v>77</v>
      </c>
      <c r="B214" s="56" t="s">
        <v>513</v>
      </c>
      <c r="C214" s="56"/>
      <c r="D214" s="56" t="s">
        <v>513</v>
      </c>
      <c r="E214" s="57" t="s">
        <v>2850</v>
      </c>
    </row>
    <row r="215" spans="1:5" x14ac:dyDescent="0.3">
      <c r="A215" s="55">
        <v>78</v>
      </c>
      <c r="B215" s="56" t="s">
        <v>514</v>
      </c>
      <c r="C215" s="56" t="s">
        <v>512</v>
      </c>
      <c r="D215" s="56" t="s">
        <v>514</v>
      </c>
      <c r="E215" s="57" t="s">
        <v>2846</v>
      </c>
    </row>
    <row r="216" spans="1:5" x14ac:dyDescent="0.3">
      <c r="A216" s="55">
        <v>79</v>
      </c>
      <c r="B216" s="56" t="s">
        <v>515</v>
      </c>
      <c r="C216" s="56" t="s">
        <v>515</v>
      </c>
      <c r="D216" s="56" t="s">
        <v>515</v>
      </c>
      <c r="E216" s="57" t="s">
        <v>2846</v>
      </c>
    </row>
    <row r="217" spans="1:5" x14ac:dyDescent="0.3">
      <c r="A217" s="55">
        <v>80</v>
      </c>
      <c r="B217" s="56" t="s">
        <v>516</v>
      </c>
      <c r="C217" s="56" t="s">
        <v>516</v>
      </c>
      <c r="D217" s="56" t="s">
        <v>516</v>
      </c>
      <c r="E217" s="57" t="s">
        <v>2846</v>
      </c>
    </row>
    <row r="218" spans="1:5" x14ac:dyDescent="0.3">
      <c r="A218" s="55">
        <v>81</v>
      </c>
      <c r="B218" s="56" t="s">
        <v>517</v>
      </c>
      <c r="C218" s="56" t="s">
        <v>517</v>
      </c>
      <c r="D218" s="56" t="s">
        <v>517</v>
      </c>
      <c r="E218" s="57" t="s">
        <v>2846</v>
      </c>
    </row>
    <row r="219" spans="1:5" x14ac:dyDescent="0.3">
      <c r="A219" s="55">
        <v>82</v>
      </c>
      <c r="B219" s="56" t="s">
        <v>518</v>
      </c>
      <c r="C219" s="56" t="s">
        <v>518</v>
      </c>
      <c r="D219" s="56" t="s">
        <v>518</v>
      </c>
      <c r="E219" s="57" t="s">
        <v>2844</v>
      </c>
    </row>
    <row r="220" spans="1:5" x14ac:dyDescent="0.3">
      <c r="A220" s="55">
        <v>83</v>
      </c>
      <c r="B220" s="56" t="s">
        <v>519</v>
      </c>
      <c r="C220" s="56" t="s">
        <v>519</v>
      </c>
      <c r="D220" s="56" t="s">
        <v>519</v>
      </c>
      <c r="E220" s="57" t="s">
        <v>2844</v>
      </c>
    </row>
    <row r="221" spans="1:5" x14ac:dyDescent="0.3">
      <c r="A221" s="55">
        <v>84</v>
      </c>
      <c r="B221" s="56" t="s">
        <v>520</v>
      </c>
      <c r="C221" s="56" t="s">
        <v>520</v>
      </c>
      <c r="D221" s="56" t="s">
        <v>520</v>
      </c>
      <c r="E221" s="57" t="s">
        <v>2846</v>
      </c>
    </row>
    <row r="222" spans="1:5" x14ac:dyDescent="0.3">
      <c r="A222" s="55">
        <v>85</v>
      </c>
      <c r="B222" s="56" t="s">
        <v>521</v>
      </c>
      <c r="C222" s="56" t="s">
        <v>521</v>
      </c>
      <c r="D222" s="56" t="s">
        <v>521</v>
      </c>
      <c r="E222" s="57" t="s">
        <v>2846</v>
      </c>
    </row>
    <row r="223" spans="1:5" x14ac:dyDescent="0.3">
      <c r="A223" s="55">
        <v>86</v>
      </c>
      <c r="B223" s="56" t="s">
        <v>522</v>
      </c>
      <c r="C223" s="56" t="s">
        <v>522</v>
      </c>
      <c r="D223" s="56" t="s">
        <v>522</v>
      </c>
      <c r="E223" s="57" t="s">
        <v>2844</v>
      </c>
    </row>
    <row r="224" spans="1:5" x14ac:dyDescent="0.3">
      <c r="A224" s="55">
        <v>87</v>
      </c>
      <c r="B224" s="56" t="s">
        <v>523</v>
      </c>
      <c r="C224" s="56" t="s">
        <v>523</v>
      </c>
      <c r="D224" s="56" t="s">
        <v>523</v>
      </c>
      <c r="E224" s="57" t="s">
        <v>2844</v>
      </c>
    </row>
    <row r="225" spans="1:5" x14ac:dyDescent="0.3">
      <c r="A225" s="55">
        <v>88</v>
      </c>
      <c r="B225" s="56" t="s">
        <v>524</v>
      </c>
      <c r="C225" s="56" t="s">
        <v>524</v>
      </c>
      <c r="D225" s="56" t="s">
        <v>524</v>
      </c>
      <c r="E225" s="57" t="s">
        <v>2846</v>
      </c>
    </row>
    <row r="226" spans="1:5" x14ac:dyDescent="0.3">
      <c r="A226" s="55">
        <v>89</v>
      </c>
      <c r="B226" s="56" t="s">
        <v>525</v>
      </c>
      <c r="C226" s="56" t="s">
        <v>525</v>
      </c>
      <c r="D226" s="56" t="s">
        <v>525</v>
      </c>
      <c r="E226" s="57" t="s">
        <v>2844</v>
      </c>
    </row>
    <row r="227" spans="1:5" x14ac:dyDescent="0.3">
      <c r="A227" s="55">
        <v>90</v>
      </c>
      <c r="B227" s="56" t="s">
        <v>526</v>
      </c>
      <c r="C227" s="56" t="s">
        <v>526</v>
      </c>
      <c r="D227" s="56" t="s">
        <v>526</v>
      </c>
      <c r="E227" s="57" t="s">
        <v>2844</v>
      </c>
    </row>
    <row r="228" spans="1:5" x14ac:dyDescent="0.3">
      <c r="A228" s="55">
        <v>91</v>
      </c>
      <c r="B228" s="56" t="s">
        <v>527</v>
      </c>
      <c r="C228" s="56" t="s">
        <v>527</v>
      </c>
      <c r="D228" s="56" t="s">
        <v>527</v>
      </c>
      <c r="E228" s="57" t="s">
        <v>2844</v>
      </c>
    </row>
    <row r="229" spans="1:5" x14ac:dyDescent="0.3">
      <c r="A229" s="55">
        <v>92</v>
      </c>
      <c r="B229" s="56" t="s">
        <v>528</v>
      </c>
      <c r="C229" s="56" t="s">
        <v>528</v>
      </c>
      <c r="D229" s="56" t="s">
        <v>528</v>
      </c>
      <c r="E229" s="57" t="s">
        <v>2844</v>
      </c>
    </row>
    <row r="230" spans="1:5" x14ac:dyDescent="0.3">
      <c r="A230" s="55">
        <v>93</v>
      </c>
      <c r="B230" s="56" t="s">
        <v>529</v>
      </c>
      <c r="C230" s="56" t="s">
        <v>529</v>
      </c>
      <c r="D230" s="56" t="s">
        <v>529</v>
      </c>
      <c r="E230" s="57" t="s">
        <v>2844</v>
      </c>
    </row>
    <row r="231" spans="1:5" x14ac:dyDescent="0.3">
      <c r="A231" s="55">
        <v>94</v>
      </c>
      <c r="B231" s="56" t="s">
        <v>530</v>
      </c>
      <c r="C231" s="56" t="s">
        <v>530</v>
      </c>
      <c r="D231" s="56" t="s">
        <v>530</v>
      </c>
      <c r="E231" s="57" t="s">
        <v>2844</v>
      </c>
    </row>
    <row r="232" spans="1:5" x14ac:dyDescent="0.3">
      <c r="A232" s="55">
        <v>95</v>
      </c>
      <c r="B232" s="56" t="s">
        <v>531</v>
      </c>
      <c r="C232" s="56" t="s">
        <v>531</v>
      </c>
      <c r="D232" s="56" t="s">
        <v>531</v>
      </c>
      <c r="E232" s="57" t="s">
        <v>2844</v>
      </c>
    </row>
    <row r="233" spans="1:5" x14ac:dyDescent="0.3">
      <c r="A233" s="55">
        <v>96</v>
      </c>
      <c r="B233" s="56" t="s">
        <v>532</v>
      </c>
      <c r="C233" s="56" t="s">
        <v>532</v>
      </c>
      <c r="D233" s="56" t="s">
        <v>532</v>
      </c>
      <c r="E233" s="57" t="s">
        <v>2846</v>
      </c>
    </row>
    <row r="234" spans="1:5" x14ac:dyDescent="0.3">
      <c r="A234" s="55">
        <v>97</v>
      </c>
      <c r="B234" s="56" t="s">
        <v>533</v>
      </c>
      <c r="C234" s="56" t="s">
        <v>533</v>
      </c>
      <c r="D234" s="56" t="s">
        <v>533</v>
      </c>
      <c r="E234" s="57" t="s">
        <v>2846</v>
      </c>
    </row>
    <row r="235" spans="1:5" x14ac:dyDescent="0.3">
      <c r="A235" s="55">
        <v>98</v>
      </c>
      <c r="B235" s="56" t="s">
        <v>534</v>
      </c>
      <c r="C235" s="56" t="s">
        <v>534</v>
      </c>
      <c r="D235" s="56" t="s">
        <v>534</v>
      </c>
      <c r="E235" s="57" t="s">
        <v>2846</v>
      </c>
    </row>
    <row r="236" spans="1:5" x14ac:dyDescent="0.3">
      <c r="A236" s="55">
        <v>99</v>
      </c>
      <c r="B236" s="56" t="s">
        <v>535</v>
      </c>
      <c r="C236" s="56" t="s">
        <v>535</v>
      </c>
      <c r="D236" s="56" t="s">
        <v>535</v>
      </c>
      <c r="E236" s="57" t="s">
        <v>2846</v>
      </c>
    </row>
    <row r="237" spans="1:5" x14ac:dyDescent="0.3">
      <c r="A237" s="55">
        <v>100</v>
      </c>
      <c r="B237" s="56" t="s">
        <v>536</v>
      </c>
      <c r="C237" s="56" t="s">
        <v>536</v>
      </c>
      <c r="D237" s="56" t="s">
        <v>536</v>
      </c>
      <c r="E237" s="57" t="s">
        <v>2846</v>
      </c>
    </row>
    <row r="238" spans="1:5" x14ac:dyDescent="0.3">
      <c r="A238" s="55">
        <v>101</v>
      </c>
      <c r="B238" s="56" t="s">
        <v>537</v>
      </c>
      <c r="C238" s="56" t="s">
        <v>537</v>
      </c>
      <c r="D238" s="56" t="s">
        <v>537</v>
      </c>
      <c r="E238" s="57" t="s">
        <v>2846</v>
      </c>
    </row>
    <row r="239" spans="1:5" x14ac:dyDescent="0.3">
      <c r="A239" s="55">
        <v>102</v>
      </c>
      <c r="B239" s="56" t="s">
        <v>538</v>
      </c>
      <c r="C239" s="56" t="s">
        <v>538</v>
      </c>
      <c r="D239" s="56" t="s">
        <v>538</v>
      </c>
      <c r="E239" s="57" t="s">
        <v>2846</v>
      </c>
    </row>
    <row r="240" spans="1:5" x14ac:dyDescent="0.3">
      <c r="A240" s="55">
        <v>103</v>
      </c>
      <c r="B240" s="56" t="s">
        <v>539</v>
      </c>
      <c r="C240" s="56" t="s">
        <v>539</v>
      </c>
      <c r="D240" s="56" t="s">
        <v>539</v>
      </c>
      <c r="E240" s="57" t="s">
        <v>2844</v>
      </c>
    </row>
    <row r="241" spans="1:5" x14ac:dyDescent="0.3">
      <c r="A241" s="55">
        <v>104</v>
      </c>
      <c r="B241" s="56" t="s">
        <v>540</v>
      </c>
      <c r="C241" s="56" t="s">
        <v>540</v>
      </c>
      <c r="D241" s="56" t="s">
        <v>540</v>
      </c>
      <c r="E241" s="57" t="s">
        <v>2844</v>
      </c>
    </row>
    <row r="242" spans="1:5" x14ac:dyDescent="0.3">
      <c r="A242" s="55">
        <v>105</v>
      </c>
      <c r="B242" s="56" t="s">
        <v>541</v>
      </c>
      <c r="C242" s="56" t="s">
        <v>541</v>
      </c>
      <c r="D242" s="56" t="s">
        <v>541</v>
      </c>
      <c r="E242" s="57" t="s">
        <v>2846</v>
      </c>
    </row>
    <row r="243" spans="1:5" x14ac:dyDescent="0.3">
      <c r="A243" s="55">
        <v>141</v>
      </c>
      <c r="B243" s="56" t="s">
        <v>577</v>
      </c>
      <c r="C243" s="56" t="s">
        <v>577</v>
      </c>
      <c r="D243" s="56" t="s">
        <v>577</v>
      </c>
      <c r="E243" s="57" t="s">
        <v>2844</v>
      </c>
    </row>
    <row r="244" spans="1:5" x14ac:dyDescent="0.3">
      <c r="A244" s="55">
        <v>142</v>
      </c>
      <c r="B244" s="56" t="s">
        <v>578</v>
      </c>
      <c r="C244" s="56" t="s">
        <v>578</v>
      </c>
      <c r="D244" s="56" t="s">
        <v>578</v>
      </c>
      <c r="E244" s="57" t="s">
        <v>2846</v>
      </c>
    </row>
    <row r="245" spans="1:5" x14ac:dyDescent="0.3">
      <c r="A245" s="55">
        <v>143</v>
      </c>
      <c r="B245" s="56" t="s">
        <v>579</v>
      </c>
      <c r="C245" s="56" t="s">
        <v>579</v>
      </c>
      <c r="D245" s="56" t="s">
        <v>579</v>
      </c>
      <c r="E245" s="57" t="s">
        <v>2844</v>
      </c>
    </row>
    <row r="246" spans="1:5" x14ac:dyDescent="0.3">
      <c r="A246" s="55">
        <v>144</v>
      </c>
      <c r="B246" s="56" t="s">
        <v>580</v>
      </c>
      <c r="C246" s="56"/>
      <c r="D246" s="56" t="s">
        <v>580</v>
      </c>
      <c r="E246" s="57" t="s">
        <v>2850</v>
      </c>
    </row>
    <row r="247" spans="1:5" x14ac:dyDescent="0.3">
      <c r="A247" s="55">
        <v>145</v>
      </c>
      <c r="B247" s="56" t="s">
        <v>581</v>
      </c>
      <c r="C247" s="56" t="s">
        <v>580</v>
      </c>
      <c r="D247" s="56" t="s">
        <v>581</v>
      </c>
      <c r="E247" s="57" t="s">
        <v>2846</v>
      </c>
    </row>
    <row r="248" spans="1:5" x14ac:dyDescent="0.3">
      <c r="A248" s="55">
        <v>146</v>
      </c>
      <c r="B248" s="56" t="s">
        <v>582</v>
      </c>
      <c r="C248" s="56" t="s">
        <v>581</v>
      </c>
      <c r="D248" s="56" t="s">
        <v>582</v>
      </c>
      <c r="E248" s="57" t="s">
        <v>2844</v>
      </c>
    </row>
    <row r="249" spans="1:5" x14ac:dyDescent="0.3">
      <c r="A249" s="55">
        <v>147</v>
      </c>
      <c r="B249" s="56" t="s">
        <v>583</v>
      </c>
      <c r="C249" s="56" t="s">
        <v>583</v>
      </c>
      <c r="D249" s="56" t="s">
        <v>583</v>
      </c>
      <c r="E249" s="57" t="s">
        <v>2846</v>
      </c>
    </row>
    <row r="250" spans="1:5" x14ac:dyDescent="0.3">
      <c r="A250" s="55">
        <v>148</v>
      </c>
      <c r="B250" s="56" t="s">
        <v>584</v>
      </c>
      <c r="C250" s="56" t="s">
        <v>584</v>
      </c>
      <c r="D250" s="56" t="s">
        <v>584</v>
      </c>
      <c r="E250" s="57" t="s">
        <v>2849</v>
      </c>
    </row>
    <row r="251" spans="1:5" x14ac:dyDescent="0.3">
      <c r="A251" s="55">
        <v>149</v>
      </c>
      <c r="B251" s="56" t="s">
        <v>585</v>
      </c>
      <c r="C251" s="56" t="s">
        <v>585</v>
      </c>
      <c r="D251" s="56" t="s">
        <v>585</v>
      </c>
      <c r="E251" s="57" t="s">
        <v>2846</v>
      </c>
    </row>
    <row r="252" spans="1:5" x14ac:dyDescent="0.3">
      <c r="A252" s="55">
        <v>150</v>
      </c>
      <c r="B252" s="56" t="s">
        <v>586</v>
      </c>
      <c r="C252" s="56" t="s">
        <v>586</v>
      </c>
      <c r="D252" s="56" t="s">
        <v>586</v>
      </c>
      <c r="E252" s="57" t="s">
        <v>2846</v>
      </c>
    </row>
    <row r="253" spans="1:5" x14ac:dyDescent="0.3">
      <c r="A253" s="55">
        <v>151</v>
      </c>
      <c r="B253" s="56" t="s">
        <v>587</v>
      </c>
      <c r="C253" s="56" t="s">
        <v>587</v>
      </c>
      <c r="D253" s="56" t="s">
        <v>587</v>
      </c>
      <c r="E253" s="57" t="s">
        <v>2846</v>
      </c>
    </row>
    <row r="254" spans="1:5" x14ac:dyDescent="0.3">
      <c r="A254" s="55">
        <v>152</v>
      </c>
      <c r="B254" s="56" t="s">
        <v>588</v>
      </c>
      <c r="C254" s="56" t="s">
        <v>588</v>
      </c>
      <c r="D254" s="56" t="s">
        <v>588</v>
      </c>
      <c r="E254" s="57" t="s">
        <v>2844</v>
      </c>
    </row>
    <row r="255" spans="1:5" x14ac:dyDescent="0.3">
      <c r="A255" s="55">
        <v>153</v>
      </c>
      <c r="B255" s="56" t="s">
        <v>589</v>
      </c>
      <c r="C255" s="56" t="s">
        <v>589</v>
      </c>
      <c r="D255" s="56" t="s">
        <v>589</v>
      </c>
      <c r="E255" s="57" t="s">
        <v>2844</v>
      </c>
    </row>
    <row r="256" spans="1:5" x14ac:dyDescent="0.3">
      <c r="A256" s="55">
        <v>154</v>
      </c>
      <c r="B256" s="56" t="s">
        <v>590</v>
      </c>
      <c r="C256" s="56" t="s">
        <v>591</v>
      </c>
      <c r="D256" s="56" t="s">
        <v>590</v>
      </c>
      <c r="E256" s="57" t="s">
        <v>2846</v>
      </c>
    </row>
    <row r="257" spans="1:5" x14ac:dyDescent="0.3">
      <c r="A257" s="55">
        <v>155</v>
      </c>
      <c r="B257" s="56" t="s">
        <v>591</v>
      </c>
      <c r="C257" s="56"/>
      <c r="D257" s="56" t="s">
        <v>591</v>
      </c>
      <c r="E257" s="57" t="s">
        <v>2850</v>
      </c>
    </row>
    <row r="258" spans="1:5" x14ac:dyDescent="0.3">
      <c r="A258" s="55">
        <v>156</v>
      </c>
      <c r="B258" s="56" t="s">
        <v>592</v>
      </c>
      <c r="C258" s="56" t="s">
        <v>592</v>
      </c>
      <c r="D258" s="56" t="s">
        <v>592</v>
      </c>
      <c r="E258" s="57" t="s">
        <v>2846</v>
      </c>
    </row>
    <row r="259" spans="1:5" x14ac:dyDescent="0.3">
      <c r="A259" s="55">
        <v>157</v>
      </c>
      <c r="B259" s="56" t="s">
        <v>593</v>
      </c>
      <c r="C259" s="56" t="s">
        <v>593</v>
      </c>
      <c r="D259" s="56" t="s">
        <v>593</v>
      </c>
      <c r="E259" s="57" t="s">
        <v>2846</v>
      </c>
    </row>
    <row r="260" spans="1:5" x14ac:dyDescent="0.3">
      <c r="A260" s="55">
        <v>158</v>
      </c>
      <c r="B260" s="56" t="s">
        <v>594</v>
      </c>
      <c r="C260" s="56" t="s">
        <v>594</v>
      </c>
      <c r="D260" s="56" t="s">
        <v>594</v>
      </c>
      <c r="E260" s="57" t="s">
        <v>2846</v>
      </c>
    </row>
    <row r="261" spans="1:5" x14ac:dyDescent="0.3">
      <c r="A261" s="55">
        <v>159</v>
      </c>
      <c r="B261" s="56" t="s">
        <v>595</v>
      </c>
      <c r="C261" s="56" t="s">
        <v>595</v>
      </c>
      <c r="D261" s="56" t="s">
        <v>595</v>
      </c>
      <c r="E261" s="57" t="s">
        <v>2846</v>
      </c>
    </row>
    <row r="262" spans="1:5" x14ac:dyDescent="0.3">
      <c r="A262" s="55">
        <v>160</v>
      </c>
      <c r="B262" s="56" t="s">
        <v>596</v>
      </c>
      <c r="C262" s="56" t="s">
        <v>597</v>
      </c>
      <c r="D262" s="56" t="s">
        <v>596</v>
      </c>
      <c r="E262" s="57" t="s">
        <v>2846</v>
      </c>
    </row>
    <row r="263" spans="1:5" x14ac:dyDescent="0.3">
      <c r="A263" s="55">
        <v>161</v>
      </c>
      <c r="B263" s="56" t="s">
        <v>597</v>
      </c>
      <c r="C263" s="56"/>
      <c r="D263" s="56" t="s">
        <v>597</v>
      </c>
      <c r="E263" s="57" t="s">
        <v>2843</v>
      </c>
    </row>
    <row r="264" spans="1:5" x14ac:dyDescent="0.3">
      <c r="A264" s="55">
        <v>162</v>
      </c>
      <c r="B264" s="56" t="s">
        <v>598</v>
      </c>
      <c r="C264" s="56"/>
      <c r="D264" s="56" t="s">
        <v>598</v>
      </c>
      <c r="E264" s="57" t="s">
        <v>2843</v>
      </c>
    </row>
    <row r="265" spans="1:5" x14ac:dyDescent="0.3">
      <c r="A265" s="55">
        <v>163</v>
      </c>
      <c r="B265" s="56" t="s">
        <v>599</v>
      </c>
      <c r="C265" s="56" t="s">
        <v>599</v>
      </c>
      <c r="D265" s="56" t="s">
        <v>599</v>
      </c>
      <c r="E265" s="57" t="s">
        <v>2846</v>
      </c>
    </row>
    <row r="266" spans="1:5" x14ac:dyDescent="0.3">
      <c r="A266" s="55">
        <v>164</v>
      </c>
      <c r="B266" s="56" t="s">
        <v>600</v>
      </c>
      <c r="C266" s="56" t="s">
        <v>600</v>
      </c>
      <c r="D266" s="56" t="s">
        <v>600</v>
      </c>
      <c r="E266" s="57" t="s">
        <v>2846</v>
      </c>
    </row>
    <row r="267" spans="1:5" x14ac:dyDescent="0.3">
      <c r="A267" s="55">
        <v>165</v>
      </c>
      <c r="B267" s="56" t="s">
        <v>601</v>
      </c>
      <c r="C267" s="56" t="s">
        <v>601</v>
      </c>
      <c r="D267" s="56" t="s">
        <v>601</v>
      </c>
      <c r="E267" s="57" t="s">
        <v>2846</v>
      </c>
    </row>
    <row r="268" spans="1:5" x14ac:dyDescent="0.3">
      <c r="A268" s="55">
        <v>166</v>
      </c>
      <c r="B268" s="56" t="s">
        <v>602</v>
      </c>
      <c r="C268" s="56" t="s">
        <v>603</v>
      </c>
      <c r="D268" s="56" t="s">
        <v>602</v>
      </c>
      <c r="E268" s="57" t="s">
        <v>2846</v>
      </c>
    </row>
    <row r="269" spans="1:5" x14ac:dyDescent="0.3">
      <c r="A269" s="55">
        <v>167</v>
      </c>
      <c r="B269" s="56" t="s">
        <v>603</v>
      </c>
      <c r="C269" s="56" t="s">
        <v>602</v>
      </c>
      <c r="D269" s="56" t="s">
        <v>603</v>
      </c>
      <c r="E269" s="57" t="s">
        <v>2846</v>
      </c>
    </row>
    <row r="270" spans="1:5" x14ac:dyDescent="0.3">
      <c r="A270" s="55">
        <v>168</v>
      </c>
      <c r="B270" s="56" t="s">
        <v>604</v>
      </c>
      <c r="C270" s="56" t="s">
        <v>604</v>
      </c>
      <c r="D270" s="56" t="s">
        <v>604</v>
      </c>
      <c r="E270" s="57" t="s">
        <v>2846</v>
      </c>
    </row>
    <row r="271" spans="1:5" x14ac:dyDescent="0.3">
      <c r="A271" s="55">
        <v>218</v>
      </c>
      <c r="B271" s="56" t="s">
        <v>654</v>
      </c>
      <c r="C271" s="56" t="s">
        <v>654</v>
      </c>
      <c r="D271" s="56" t="s">
        <v>654</v>
      </c>
      <c r="E271" s="57" t="s">
        <v>2846</v>
      </c>
    </row>
    <row r="272" spans="1:5" x14ac:dyDescent="0.3">
      <c r="A272" s="55">
        <v>219</v>
      </c>
      <c r="B272" s="56" t="s">
        <v>655</v>
      </c>
      <c r="C272" s="56" t="s">
        <v>655</v>
      </c>
      <c r="D272" s="56" t="s">
        <v>655</v>
      </c>
      <c r="E272" s="57" t="s">
        <v>2844</v>
      </c>
    </row>
    <row r="273" spans="1:5" x14ac:dyDescent="0.3">
      <c r="A273" s="55">
        <v>220</v>
      </c>
      <c r="B273" s="56" t="s">
        <v>656</v>
      </c>
      <c r="C273" s="56"/>
      <c r="D273" s="56" t="s">
        <v>656</v>
      </c>
      <c r="E273" s="57" t="s">
        <v>2850</v>
      </c>
    </row>
    <row r="274" spans="1:5" x14ac:dyDescent="0.3">
      <c r="A274" s="55">
        <v>221</v>
      </c>
      <c r="B274" s="56" t="s">
        <v>657</v>
      </c>
      <c r="C274" s="56" t="s">
        <v>656</v>
      </c>
      <c r="D274" s="56" t="s">
        <v>657</v>
      </c>
      <c r="E274" s="57" t="s">
        <v>2846</v>
      </c>
    </row>
    <row r="275" spans="1:5" x14ac:dyDescent="0.3">
      <c r="A275" s="55">
        <v>222</v>
      </c>
      <c r="B275" s="56" t="s">
        <v>658</v>
      </c>
      <c r="C275" s="56" t="s">
        <v>657</v>
      </c>
      <c r="D275" s="56" t="s">
        <v>658</v>
      </c>
      <c r="E275" s="57" t="s">
        <v>2846</v>
      </c>
    </row>
    <row r="276" spans="1:5" x14ac:dyDescent="0.3">
      <c r="A276" s="55">
        <v>223</v>
      </c>
      <c r="B276" s="56" t="s">
        <v>659</v>
      </c>
      <c r="C276" s="56" t="s">
        <v>658</v>
      </c>
      <c r="D276" s="56" t="s">
        <v>659</v>
      </c>
      <c r="E276" s="57" t="s">
        <v>2846</v>
      </c>
    </row>
    <row r="277" spans="1:5" x14ac:dyDescent="0.3">
      <c r="A277" s="55">
        <v>224</v>
      </c>
      <c r="B277" s="56" t="s">
        <v>660</v>
      </c>
      <c r="C277" s="56" t="s">
        <v>660</v>
      </c>
      <c r="D277" s="56" t="s">
        <v>660</v>
      </c>
      <c r="E277" s="57" t="s">
        <v>2846</v>
      </c>
    </row>
    <row r="278" spans="1:5" x14ac:dyDescent="0.3">
      <c r="A278" s="55">
        <v>225</v>
      </c>
      <c r="B278" s="56" t="s">
        <v>661</v>
      </c>
      <c r="C278" s="56" t="s">
        <v>661</v>
      </c>
      <c r="D278" s="56" t="s">
        <v>661</v>
      </c>
      <c r="E278" s="57" t="s">
        <v>2846</v>
      </c>
    </row>
    <row r="279" spans="1:5" x14ac:dyDescent="0.3">
      <c r="A279" s="55">
        <v>226</v>
      </c>
      <c r="B279" s="56" t="s">
        <v>662</v>
      </c>
      <c r="C279" s="56" t="s">
        <v>662</v>
      </c>
      <c r="D279" s="56" t="s">
        <v>662</v>
      </c>
      <c r="E279" s="57" t="s">
        <v>2846</v>
      </c>
    </row>
    <row r="280" spans="1:5" x14ac:dyDescent="0.3">
      <c r="A280" s="55">
        <v>227</v>
      </c>
      <c r="B280" s="56" t="s">
        <v>663</v>
      </c>
      <c r="C280" s="56" t="s">
        <v>663</v>
      </c>
      <c r="D280" s="56" t="s">
        <v>663</v>
      </c>
      <c r="E280" s="57" t="s">
        <v>2846</v>
      </c>
    </row>
    <row r="281" spans="1:5" x14ac:dyDescent="0.3">
      <c r="A281" s="55">
        <v>228</v>
      </c>
      <c r="B281" s="56" t="s">
        <v>664</v>
      </c>
      <c r="C281" s="56" t="s">
        <v>664</v>
      </c>
      <c r="D281" s="56" t="s">
        <v>664</v>
      </c>
      <c r="E281" s="57" t="s">
        <v>2846</v>
      </c>
    </row>
    <row r="282" spans="1:5" x14ac:dyDescent="0.3">
      <c r="A282" s="55">
        <v>229</v>
      </c>
      <c r="B282" s="56" t="s">
        <v>665</v>
      </c>
      <c r="C282" s="56" t="s">
        <v>665</v>
      </c>
      <c r="D282" s="56" t="s">
        <v>665</v>
      </c>
      <c r="E282" s="57" t="s">
        <v>2844</v>
      </c>
    </row>
    <row r="283" spans="1:5" x14ac:dyDescent="0.3">
      <c r="A283" s="55">
        <v>230</v>
      </c>
      <c r="B283" s="56" t="s">
        <v>666</v>
      </c>
      <c r="C283" s="56" t="s">
        <v>666</v>
      </c>
      <c r="D283" s="56" t="s">
        <v>666</v>
      </c>
      <c r="E283" s="57" t="s">
        <v>2846</v>
      </c>
    </row>
    <row r="284" spans="1:5" x14ac:dyDescent="0.3">
      <c r="A284" s="55">
        <v>231</v>
      </c>
      <c r="B284" s="56" t="s">
        <v>667</v>
      </c>
      <c r="C284" s="56" t="s">
        <v>667</v>
      </c>
      <c r="D284" s="56" t="s">
        <v>667</v>
      </c>
      <c r="E284" s="57" t="s">
        <v>2846</v>
      </c>
    </row>
    <row r="285" spans="1:5" x14ac:dyDescent="0.3">
      <c r="A285" s="55">
        <v>232</v>
      </c>
      <c r="B285" s="56" t="s">
        <v>668</v>
      </c>
      <c r="C285" s="56" t="s">
        <v>668</v>
      </c>
      <c r="D285" s="56" t="s">
        <v>668</v>
      </c>
      <c r="E285" s="57" t="s">
        <v>2844</v>
      </c>
    </row>
    <row r="286" spans="1:5" x14ac:dyDescent="0.3">
      <c r="A286" s="55">
        <v>233</v>
      </c>
      <c r="B286" s="56" t="s">
        <v>669</v>
      </c>
      <c r="C286" s="56" t="s">
        <v>669</v>
      </c>
      <c r="D286" s="56" t="s">
        <v>669</v>
      </c>
      <c r="E286" s="57" t="s">
        <v>2846</v>
      </c>
    </row>
    <row r="287" spans="1:5" x14ac:dyDescent="0.3">
      <c r="A287" s="55">
        <v>234</v>
      </c>
      <c r="B287" s="56" t="s">
        <v>670</v>
      </c>
      <c r="C287" s="56"/>
      <c r="D287" s="56" t="s">
        <v>670</v>
      </c>
      <c r="E287" s="57" t="s">
        <v>2850</v>
      </c>
    </row>
    <row r="288" spans="1:5" x14ac:dyDescent="0.3">
      <c r="A288" s="55">
        <v>235</v>
      </c>
      <c r="B288" s="56" t="s">
        <v>671</v>
      </c>
      <c r="C288" s="56"/>
      <c r="D288" s="56" t="s">
        <v>671</v>
      </c>
      <c r="E288" s="57" t="s">
        <v>2843</v>
      </c>
    </row>
    <row r="289" spans="1:5" x14ac:dyDescent="0.3">
      <c r="A289" s="55">
        <v>236</v>
      </c>
      <c r="B289" s="56" t="s">
        <v>672</v>
      </c>
      <c r="C289" s="56" t="s">
        <v>670</v>
      </c>
      <c r="D289" s="56" t="s">
        <v>672</v>
      </c>
      <c r="E289" s="57" t="s">
        <v>2846</v>
      </c>
    </row>
    <row r="290" spans="1:5" x14ac:dyDescent="0.3">
      <c r="A290" s="55">
        <v>237</v>
      </c>
      <c r="B290" s="56" t="s">
        <v>673</v>
      </c>
      <c r="C290" s="56" t="s">
        <v>673</v>
      </c>
      <c r="D290" s="56" t="s">
        <v>673</v>
      </c>
      <c r="E290" s="57" t="s">
        <v>2844</v>
      </c>
    </row>
    <row r="291" spans="1:5" x14ac:dyDescent="0.3">
      <c r="A291" s="55">
        <v>238</v>
      </c>
      <c r="B291" s="56" t="s">
        <v>674</v>
      </c>
      <c r="C291" s="56" t="s">
        <v>674</v>
      </c>
      <c r="D291" s="56" t="s">
        <v>674</v>
      </c>
      <c r="E291" s="57" t="s">
        <v>2846</v>
      </c>
    </row>
    <row r="292" spans="1:5" x14ac:dyDescent="0.3">
      <c r="A292" s="55">
        <v>239</v>
      </c>
      <c r="B292" s="56" t="s">
        <v>675</v>
      </c>
      <c r="C292" s="56" t="s">
        <v>675</v>
      </c>
      <c r="D292" s="56" t="s">
        <v>675</v>
      </c>
      <c r="E292" s="57" t="s">
        <v>2846</v>
      </c>
    </row>
    <row r="293" spans="1:5" x14ac:dyDescent="0.3">
      <c r="A293" s="55">
        <v>240</v>
      </c>
      <c r="B293" s="56" t="s">
        <v>676</v>
      </c>
      <c r="C293" s="56" t="s">
        <v>676</v>
      </c>
      <c r="D293" s="56" t="s">
        <v>676</v>
      </c>
      <c r="E293" s="57" t="s">
        <v>2844</v>
      </c>
    </row>
    <row r="294" spans="1:5" x14ac:dyDescent="0.3">
      <c r="A294" s="55">
        <v>241</v>
      </c>
      <c r="B294" s="56" t="s">
        <v>677</v>
      </c>
      <c r="C294" s="56" t="s">
        <v>677</v>
      </c>
      <c r="D294" s="56" t="s">
        <v>677</v>
      </c>
      <c r="E294" s="57" t="s">
        <v>2844</v>
      </c>
    </row>
    <row r="295" spans="1:5" x14ac:dyDescent="0.3">
      <c r="A295" s="55">
        <v>242</v>
      </c>
      <c r="B295" s="56" t="s">
        <v>678</v>
      </c>
      <c r="C295" s="56" t="s">
        <v>678</v>
      </c>
      <c r="D295" s="56" t="s">
        <v>678</v>
      </c>
      <c r="E295" s="57" t="s">
        <v>2846</v>
      </c>
    </row>
    <row r="296" spans="1:5" x14ac:dyDescent="0.3">
      <c r="A296" s="55">
        <v>37</v>
      </c>
      <c r="B296" s="56" t="s">
        <v>473</v>
      </c>
      <c r="C296" s="56" t="s">
        <v>473</v>
      </c>
      <c r="D296" s="56" t="s">
        <v>473</v>
      </c>
      <c r="E296" s="57" t="s">
        <v>2846</v>
      </c>
    </row>
    <row r="297" spans="1:5" x14ac:dyDescent="0.3">
      <c r="A297" s="55">
        <v>38</v>
      </c>
      <c r="B297" s="56" t="s">
        <v>474</v>
      </c>
      <c r="C297" s="56" t="s">
        <v>474</v>
      </c>
      <c r="D297" s="56" t="s">
        <v>474</v>
      </c>
      <c r="E297" s="57" t="s">
        <v>2846</v>
      </c>
    </row>
    <row r="298" spans="1:5" x14ac:dyDescent="0.3">
      <c r="A298" s="55">
        <v>39</v>
      </c>
      <c r="B298" s="56" t="s">
        <v>475</v>
      </c>
      <c r="C298" s="56" t="s">
        <v>475</v>
      </c>
      <c r="D298" s="56" t="s">
        <v>475</v>
      </c>
      <c r="E298" s="57" t="s">
        <v>2846</v>
      </c>
    </row>
    <row r="299" spans="1:5" x14ac:dyDescent="0.3">
      <c r="A299" s="55">
        <v>40</v>
      </c>
      <c r="B299" s="56" t="s">
        <v>476</v>
      </c>
      <c r="C299" s="56" t="s">
        <v>476</v>
      </c>
      <c r="D299" s="56" t="s">
        <v>476</v>
      </c>
      <c r="E299" s="57" t="s">
        <v>2846</v>
      </c>
    </row>
    <row r="300" spans="1:5" x14ac:dyDescent="0.3">
      <c r="A300" s="55">
        <v>41</v>
      </c>
      <c r="B300" s="56" t="s">
        <v>477</v>
      </c>
      <c r="C300" s="56" t="s">
        <v>477</v>
      </c>
      <c r="D300" s="56" t="s">
        <v>477</v>
      </c>
      <c r="E300" s="57" t="s">
        <v>2844</v>
      </c>
    </row>
    <row r="301" spans="1:5" x14ac:dyDescent="0.3">
      <c r="A301" s="55">
        <v>42</v>
      </c>
      <c r="B301" s="56" t="s">
        <v>478</v>
      </c>
      <c r="C301" s="56" t="s">
        <v>478</v>
      </c>
      <c r="D301" s="56" t="s">
        <v>478</v>
      </c>
      <c r="E301" s="57" t="s">
        <v>2846</v>
      </c>
    </row>
    <row r="302" spans="1:5" x14ac:dyDescent="0.3">
      <c r="A302" s="55">
        <v>43</v>
      </c>
      <c r="B302" s="56" t="s">
        <v>479</v>
      </c>
      <c r="C302" s="56" t="s">
        <v>479</v>
      </c>
      <c r="D302" s="56" t="s">
        <v>479</v>
      </c>
      <c r="E302" s="57" t="s">
        <v>2846</v>
      </c>
    </row>
    <row r="303" spans="1:5" x14ac:dyDescent="0.3">
      <c r="A303" s="55">
        <v>44</v>
      </c>
      <c r="B303" s="56" t="s">
        <v>480</v>
      </c>
      <c r="C303" s="56" t="s">
        <v>480</v>
      </c>
      <c r="D303" s="56" t="s">
        <v>480</v>
      </c>
      <c r="E303" s="57" t="s">
        <v>2844</v>
      </c>
    </row>
    <row r="304" spans="1:5" x14ac:dyDescent="0.3">
      <c r="A304" s="55">
        <v>45</v>
      </c>
      <c r="B304" s="56" t="s">
        <v>481</v>
      </c>
      <c r="C304" s="56" t="s">
        <v>481</v>
      </c>
      <c r="D304" s="56" t="s">
        <v>481</v>
      </c>
      <c r="E304" s="57" t="s">
        <v>2844</v>
      </c>
    </row>
    <row r="305" spans="1:5" x14ac:dyDescent="0.3">
      <c r="A305" s="55">
        <v>46</v>
      </c>
      <c r="B305" s="56" t="s">
        <v>482</v>
      </c>
      <c r="C305" s="56"/>
      <c r="D305" s="56" t="s">
        <v>482</v>
      </c>
      <c r="E305" s="57" t="s">
        <v>2850</v>
      </c>
    </row>
    <row r="306" spans="1:5" x14ac:dyDescent="0.3">
      <c r="A306" s="55">
        <v>47</v>
      </c>
      <c r="B306" s="56" t="s">
        <v>483</v>
      </c>
      <c r="C306" s="56" t="s">
        <v>482</v>
      </c>
      <c r="D306" s="56" t="s">
        <v>483</v>
      </c>
      <c r="E306" s="57" t="s">
        <v>2846</v>
      </c>
    </row>
    <row r="307" spans="1:5" x14ac:dyDescent="0.3">
      <c r="A307" s="55">
        <v>48</v>
      </c>
      <c r="B307" s="56" t="s">
        <v>484</v>
      </c>
      <c r="C307" s="56" t="s">
        <v>484</v>
      </c>
      <c r="D307" s="56" t="s">
        <v>484</v>
      </c>
      <c r="E307" s="57" t="s">
        <v>2844</v>
      </c>
    </row>
    <row r="308" spans="1:5" x14ac:dyDescent="0.3">
      <c r="A308" s="55">
        <v>49</v>
      </c>
      <c r="B308" s="56" t="s">
        <v>485</v>
      </c>
      <c r="C308" s="56"/>
      <c r="D308" s="56" t="s">
        <v>485</v>
      </c>
      <c r="E308" s="57" t="s">
        <v>2843</v>
      </c>
    </row>
    <row r="309" spans="1:5" x14ac:dyDescent="0.3">
      <c r="A309" s="55">
        <v>50</v>
      </c>
      <c r="B309" s="56" t="s">
        <v>486</v>
      </c>
      <c r="C309" s="56" t="s">
        <v>486</v>
      </c>
      <c r="D309" s="56" t="s">
        <v>486</v>
      </c>
      <c r="E309" s="57" t="s">
        <v>2846</v>
      </c>
    </row>
    <row r="310" spans="1:5" x14ac:dyDescent="0.3">
      <c r="A310" s="55">
        <v>51</v>
      </c>
      <c r="B310" s="56" t="s">
        <v>487</v>
      </c>
      <c r="C310" s="56" t="s">
        <v>487</v>
      </c>
      <c r="D310" s="56" t="s">
        <v>487</v>
      </c>
      <c r="E310" s="57" t="s">
        <v>2848</v>
      </c>
    </row>
    <row r="311" spans="1:5" x14ac:dyDescent="0.3">
      <c r="A311" s="55">
        <v>52</v>
      </c>
      <c r="B311" s="56" t="s">
        <v>488</v>
      </c>
      <c r="C311" s="56"/>
      <c r="D311" s="56" t="s">
        <v>488</v>
      </c>
      <c r="E311" s="57" t="s">
        <v>2850</v>
      </c>
    </row>
    <row r="312" spans="1:5" x14ac:dyDescent="0.3">
      <c r="A312" s="55">
        <v>53</v>
      </c>
      <c r="B312" s="56" t="s">
        <v>489</v>
      </c>
      <c r="C312" s="56" t="s">
        <v>488</v>
      </c>
      <c r="D312" s="56" t="s">
        <v>489</v>
      </c>
      <c r="E312" s="57" t="s">
        <v>2846</v>
      </c>
    </row>
    <row r="313" spans="1:5" x14ac:dyDescent="0.3">
      <c r="A313" s="55">
        <v>54</v>
      </c>
      <c r="B313" s="56" t="s">
        <v>490</v>
      </c>
      <c r="C313" s="56" t="s">
        <v>489</v>
      </c>
      <c r="D313" s="56" t="s">
        <v>490</v>
      </c>
      <c r="E313" s="57" t="s">
        <v>2844</v>
      </c>
    </row>
    <row r="314" spans="1:5" x14ac:dyDescent="0.3">
      <c r="A314" s="55">
        <v>55</v>
      </c>
      <c r="B314" s="56" t="s">
        <v>491</v>
      </c>
      <c r="C314" s="56" t="s">
        <v>490</v>
      </c>
      <c r="D314" s="56" t="s">
        <v>491</v>
      </c>
      <c r="E314" s="57" t="s">
        <v>2846</v>
      </c>
    </row>
    <row r="315" spans="1:5" x14ac:dyDescent="0.3">
      <c r="A315" s="55">
        <v>56</v>
      </c>
      <c r="B315" s="56" t="s">
        <v>492</v>
      </c>
      <c r="C315" s="56" t="s">
        <v>491</v>
      </c>
      <c r="D315" s="56" t="s">
        <v>492</v>
      </c>
      <c r="E315" s="57" t="s">
        <v>2846</v>
      </c>
    </row>
    <row r="316" spans="1:5" x14ac:dyDescent="0.3">
      <c r="A316" s="55">
        <v>57</v>
      </c>
      <c r="B316" s="56" t="s">
        <v>493</v>
      </c>
      <c r="C316" s="56" t="s">
        <v>492</v>
      </c>
      <c r="D316" s="56" t="s">
        <v>493</v>
      </c>
      <c r="E316" s="57" t="s">
        <v>2844</v>
      </c>
    </row>
    <row r="317" spans="1:5" x14ac:dyDescent="0.3">
      <c r="A317" s="55">
        <v>58</v>
      </c>
      <c r="B317" s="56" t="s">
        <v>494</v>
      </c>
      <c r="C317" s="56" t="s">
        <v>493</v>
      </c>
      <c r="D317" s="56" t="s">
        <v>494</v>
      </c>
      <c r="E317" s="57" t="s">
        <v>2846</v>
      </c>
    </row>
    <row r="318" spans="1:5" x14ac:dyDescent="0.3">
      <c r="A318" s="55">
        <v>59</v>
      </c>
      <c r="B318" s="56" t="s">
        <v>495</v>
      </c>
      <c r="C318" s="56" t="s">
        <v>495</v>
      </c>
      <c r="D318" s="56" t="s">
        <v>495</v>
      </c>
      <c r="E318" s="57" t="s">
        <v>2848</v>
      </c>
    </row>
    <row r="319" spans="1:5" x14ac:dyDescent="0.3">
      <c r="A319" s="55">
        <v>60</v>
      </c>
      <c r="B319" s="56" t="s">
        <v>496</v>
      </c>
      <c r="C319" s="56" t="s">
        <v>496</v>
      </c>
      <c r="D319" s="56" t="s">
        <v>496</v>
      </c>
      <c r="E319" s="57" t="s">
        <v>2846</v>
      </c>
    </row>
    <row r="320" spans="1:5" x14ac:dyDescent="0.3">
      <c r="A320" s="55">
        <v>61</v>
      </c>
      <c r="B320" s="56" t="s">
        <v>497</v>
      </c>
      <c r="C320" s="56" t="s">
        <v>497</v>
      </c>
      <c r="D320" s="56" t="s">
        <v>497</v>
      </c>
      <c r="E320" s="57" t="s">
        <v>2846</v>
      </c>
    </row>
    <row r="321" spans="1:5" x14ac:dyDescent="0.3">
      <c r="A321" s="55">
        <v>62</v>
      </c>
      <c r="B321" s="56" t="s">
        <v>498</v>
      </c>
      <c r="C321" s="56" t="s">
        <v>498</v>
      </c>
      <c r="D321" s="56" t="s">
        <v>498</v>
      </c>
      <c r="E321" s="57" t="s">
        <v>2846</v>
      </c>
    </row>
    <row r="322" spans="1:5" x14ac:dyDescent="0.3">
      <c r="A322" s="55">
        <v>63</v>
      </c>
      <c r="B322" s="56" t="s">
        <v>499</v>
      </c>
      <c r="C322" s="56" t="s">
        <v>499</v>
      </c>
      <c r="D322" s="56" t="s">
        <v>499</v>
      </c>
      <c r="E322" s="57" t="s">
        <v>2846</v>
      </c>
    </row>
    <row r="323" spans="1:5" x14ac:dyDescent="0.3">
      <c r="A323" s="55">
        <v>64</v>
      </c>
      <c r="B323" s="56" t="s">
        <v>500</v>
      </c>
      <c r="C323" s="56" t="s">
        <v>501</v>
      </c>
      <c r="D323" s="56" t="s">
        <v>500</v>
      </c>
      <c r="E323" s="57" t="s">
        <v>2846</v>
      </c>
    </row>
    <row r="324" spans="1:5" x14ac:dyDescent="0.3">
      <c r="A324" s="55">
        <v>65</v>
      </c>
      <c r="B324" s="56" t="s">
        <v>501</v>
      </c>
      <c r="C324" s="56" t="s">
        <v>500</v>
      </c>
      <c r="D324" s="56" t="s">
        <v>501</v>
      </c>
      <c r="E324" s="57" t="s">
        <v>2846</v>
      </c>
    </row>
    <row r="325" spans="1:5" x14ac:dyDescent="0.3">
      <c r="A325" s="55">
        <v>66</v>
      </c>
      <c r="B325" s="56" t="s">
        <v>502</v>
      </c>
      <c r="C325" s="56" t="s">
        <v>502</v>
      </c>
      <c r="D325" s="56" t="s">
        <v>502</v>
      </c>
      <c r="E325" s="57" t="s">
        <v>2846</v>
      </c>
    </row>
    <row r="326" spans="1:5" x14ac:dyDescent="0.3">
      <c r="A326" s="55">
        <v>243</v>
      </c>
      <c r="B326" s="56" t="s">
        <v>679</v>
      </c>
      <c r="C326" s="56" t="s">
        <v>693</v>
      </c>
      <c r="D326" s="56" t="s">
        <v>679</v>
      </c>
      <c r="E326" s="57" t="s">
        <v>2846</v>
      </c>
    </row>
    <row r="327" spans="1:5" x14ac:dyDescent="0.3">
      <c r="A327" s="55">
        <v>244</v>
      </c>
      <c r="B327" s="56" t="s">
        <v>680</v>
      </c>
      <c r="C327" s="56" t="s">
        <v>694</v>
      </c>
      <c r="D327" s="56" t="s">
        <v>680</v>
      </c>
      <c r="E327" s="57" t="s">
        <v>2846</v>
      </c>
    </row>
    <row r="328" spans="1:5" x14ac:dyDescent="0.3">
      <c r="A328" s="55">
        <v>245</v>
      </c>
      <c r="B328" s="56" t="s">
        <v>681</v>
      </c>
      <c r="C328" s="56" t="s">
        <v>695</v>
      </c>
      <c r="D328" s="56" t="s">
        <v>681</v>
      </c>
      <c r="E328" s="57" t="s">
        <v>2848</v>
      </c>
    </row>
    <row r="329" spans="1:5" x14ac:dyDescent="0.3">
      <c r="A329" s="55">
        <v>246</v>
      </c>
      <c r="B329" s="56" t="s">
        <v>682</v>
      </c>
      <c r="C329" s="56" t="s">
        <v>696</v>
      </c>
      <c r="D329" s="56" t="s">
        <v>682</v>
      </c>
      <c r="E329" s="57" t="s">
        <v>2849</v>
      </c>
    </row>
    <row r="330" spans="1:5" x14ac:dyDescent="0.3">
      <c r="A330" s="55">
        <v>247</v>
      </c>
      <c r="B330" s="56" t="s">
        <v>683</v>
      </c>
      <c r="C330" s="56" t="s">
        <v>697</v>
      </c>
      <c r="D330" s="56" t="s">
        <v>683</v>
      </c>
      <c r="E330" s="57" t="s">
        <v>2848</v>
      </c>
    </row>
    <row r="331" spans="1:5" x14ac:dyDescent="0.3">
      <c r="A331" s="55">
        <v>248</v>
      </c>
      <c r="B331" s="56" t="s">
        <v>684</v>
      </c>
      <c r="C331" s="56" t="s">
        <v>698</v>
      </c>
      <c r="D331" s="56" t="s">
        <v>684</v>
      </c>
      <c r="E331" s="57" t="s">
        <v>2846</v>
      </c>
    </row>
    <row r="332" spans="1:5" x14ac:dyDescent="0.3">
      <c r="A332" s="55">
        <v>249</v>
      </c>
      <c r="B332" s="56" t="s">
        <v>685</v>
      </c>
      <c r="C332" s="56"/>
      <c r="D332" s="56" t="s">
        <v>685</v>
      </c>
      <c r="E332" s="57" t="s">
        <v>2843</v>
      </c>
    </row>
    <row r="333" spans="1:5" x14ac:dyDescent="0.3">
      <c r="A333" s="55">
        <v>250</v>
      </c>
      <c r="B333" s="56" t="s">
        <v>686</v>
      </c>
      <c r="C333" s="56" t="s">
        <v>699</v>
      </c>
      <c r="D333" s="56" t="s">
        <v>686</v>
      </c>
      <c r="E333" s="57" t="s">
        <v>2846</v>
      </c>
    </row>
    <row r="334" spans="1:5" x14ac:dyDescent="0.3">
      <c r="A334" s="55">
        <v>251</v>
      </c>
      <c r="B334" s="56" t="s">
        <v>687</v>
      </c>
      <c r="C334" s="56" t="s">
        <v>700</v>
      </c>
      <c r="D334" s="56" t="s">
        <v>687</v>
      </c>
      <c r="E334" s="57" t="s">
        <v>2848</v>
      </c>
    </row>
    <row r="335" spans="1:5" x14ac:dyDescent="0.3">
      <c r="A335" s="55">
        <v>252</v>
      </c>
      <c r="B335" s="56" t="s">
        <v>688</v>
      </c>
      <c r="C335" s="56" t="s">
        <v>701</v>
      </c>
      <c r="D335" s="56" t="s">
        <v>688</v>
      </c>
      <c r="E335" s="57" t="s">
        <v>2848</v>
      </c>
    </row>
    <row r="336" spans="1:5" x14ac:dyDescent="0.3">
      <c r="A336" s="55">
        <v>253</v>
      </c>
      <c r="B336" s="56" t="s">
        <v>689</v>
      </c>
      <c r="C336" s="56"/>
      <c r="D336" s="56" t="s">
        <v>689</v>
      </c>
      <c r="E336" s="57" t="s">
        <v>2843</v>
      </c>
    </row>
    <row r="337" spans="1:5" x14ac:dyDescent="0.3">
      <c r="A337" s="55">
        <v>254</v>
      </c>
      <c r="B337" s="56" t="s">
        <v>690</v>
      </c>
      <c r="C337" s="56"/>
      <c r="D337" s="56" t="s">
        <v>690</v>
      </c>
      <c r="E337" s="57" t="s">
        <v>2843</v>
      </c>
    </row>
    <row r="338" spans="1:5" x14ac:dyDescent="0.3">
      <c r="A338" s="55">
        <v>255</v>
      </c>
      <c r="B338" s="56" t="s">
        <v>691</v>
      </c>
      <c r="C338" s="56" t="s">
        <v>702</v>
      </c>
      <c r="D338" s="56" t="s">
        <v>691</v>
      </c>
      <c r="E338" s="57" t="s">
        <v>2848</v>
      </c>
    </row>
    <row r="339" spans="1:5" x14ac:dyDescent="0.3">
      <c r="A339" s="55">
        <v>256</v>
      </c>
      <c r="B339" s="56" t="s">
        <v>692</v>
      </c>
      <c r="C339" s="56"/>
      <c r="D339" s="56" t="s">
        <v>692</v>
      </c>
      <c r="E339" s="57" t="s">
        <v>2843</v>
      </c>
    </row>
    <row r="340" spans="1:5" x14ac:dyDescent="0.3">
      <c r="A340" s="55">
        <v>257</v>
      </c>
      <c r="B340" s="56" t="s">
        <v>693</v>
      </c>
      <c r="C340" s="56" t="s">
        <v>679</v>
      </c>
      <c r="D340" s="56" t="s">
        <v>693</v>
      </c>
      <c r="E340" s="57" t="s">
        <v>2846</v>
      </c>
    </row>
    <row r="341" spans="1:5" x14ac:dyDescent="0.3">
      <c r="A341" s="55">
        <v>258</v>
      </c>
      <c r="B341" s="56" t="s">
        <v>694</v>
      </c>
      <c r="C341" s="56" t="s">
        <v>680</v>
      </c>
      <c r="D341" s="56" t="s">
        <v>694</v>
      </c>
      <c r="E341" s="57" t="s">
        <v>2846</v>
      </c>
    </row>
    <row r="342" spans="1:5" x14ac:dyDescent="0.3">
      <c r="A342" s="55">
        <v>259</v>
      </c>
      <c r="B342" s="56" t="s">
        <v>695</v>
      </c>
      <c r="C342" s="56" t="s">
        <v>681</v>
      </c>
      <c r="D342" s="56" t="s">
        <v>695</v>
      </c>
      <c r="E342" s="57" t="s">
        <v>2846</v>
      </c>
    </row>
    <row r="343" spans="1:5" x14ac:dyDescent="0.3">
      <c r="A343" s="55">
        <v>260</v>
      </c>
      <c r="B343" s="56" t="s">
        <v>696</v>
      </c>
      <c r="C343" s="56" t="s">
        <v>682</v>
      </c>
      <c r="D343" s="56" t="s">
        <v>696</v>
      </c>
      <c r="E343" s="57" t="s">
        <v>2846</v>
      </c>
    </row>
    <row r="344" spans="1:5" x14ac:dyDescent="0.3">
      <c r="A344" s="55">
        <v>261</v>
      </c>
      <c r="B344" s="56" t="s">
        <v>697</v>
      </c>
      <c r="C344" s="56" t="s">
        <v>683</v>
      </c>
      <c r="D344" s="56" t="s">
        <v>697</v>
      </c>
      <c r="E344" s="57" t="s">
        <v>2846</v>
      </c>
    </row>
    <row r="345" spans="1:5" x14ac:dyDescent="0.3">
      <c r="A345" s="55">
        <v>262</v>
      </c>
      <c r="B345" s="56" t="s">
        <v>698</v>
      </c>
      <c r="C345" s="56" t="s">
        <v>684</v>
      </c>
      <c r="D345" s="56" t="s">
        <v>698</v>
      </c>
      <c r="E345" s="57" t="s">
        <v>2846</v>
      </c>
    </row>
    <row r="346" spans="1:5" x14ac:dyDescent="0.3">
      <c r="A346" s="55">
        <v>263</v>
      </c>
      <c r="B346" s="56" t="s">
        <v>699</v>
      </c>
      <c r="C346" s="56" t="s">
        <v>686</v>
      </c>
      <c r="D346" s="56" t="s">
        <v>699</v>
      </c>
      <c r="E346" s="57" t="s">
        <v>2846</v>
      </c>
    </row>
    <row r="347" spans="1:5" x14ac:dyDescent="0.3">
      <c r="A347" s="55">
        <v>264</v>
      </c>
      <c r="B347" s="56" t="s">
        <v>700</v>
      </c>
      <c r="C347" s="56" t="s">
        <v>687</v>
      </c>
      <c r="D347" s="56" t="s">
        <v>700</v>
      </c>
      <c r="E347" s="57" t="s">
        <v>2846</v>
      </c>
    </row>
    <row r="348" spans="1:5" x14ac:dyDescent="0.3">
      <c r="A348" s="55">
        <v>265</v>
      </c>
      <c r="B348" s="56" t="s">
        <v>701</v>
      </c>
      <c r="C348" s="56" t="s">
        <v>688</v>
      </c>
      <c r="D348" s="56" t="s">
        <v>701</v>
      </c>
      <c r="E348" s="57" t="s">
        <v>2848</v>
      </c>
    </row>
    <row r="349" spans="1:5" x14ac:dyDescent="0.3">
      <c r="A349" s="55">
        <v>266</v>
      </c>
      <c r="B349" s="56" t="s">
        <v>702</v>
      </c>
      <c r="C349" s="56" t="s">
        <v>689</v>
      </c>
      <c r="D349" s="56" t="s">
        <v>702</v>
      </c>
      <c r="E349" s="57" t="s">
        <v>2848</v>
      </c>
    </row>
    <row r="350" spans="1:5" x14ac:dyDescent="0.3">
      <c r="A350" s="55">
        <v>267</v>
      </c>
      <c r="B350" s="56" t="s">
        <v>703</v>
      </c>
      <c r="C350" s="56" t="s">
        <v>690</v>
      </c>
      <c r="D350" s="56" t="s">
        <v>703</v>
      </c>
      <c r="E350" s="57" t="s">
        <v>2846</v>
      </c>
    </row>
    <row r="351" spans="1:5" x14ac:dyDescent="0.3">
      <c r="A351" s="55">
        <v>268</v>
      </c>
      <c r="B351" s="56" t="s">
        <v>704</v>
      </c>
      <c r="C351" s="56"/>
      <c r="D351" s="56" t="s">
        <v>704</v>
      </c>
      <c r="E351" s="57" t="s">
        <v>2843</v>
      </c>
    </row>
    <row r="352" spans="1:5" x14ac:dyDescent="0.3">
      <c r="A352" s="55">
        <v>269</v>
      </c>
      <c r="B352" s="56" t="s">
        <v>705</v>
      </c>
      <c r="C352" s="56" t="s">
        <v>705</v>
      </c>
      <c r="D352" s="56" t="s">
        <v>705</v>
      </c>
      <c r="E352" s="57" t="s">
        <v>2846</v>
      </c>
    </row>
    <row r="353" spans="1:5" x14ac:dyDescent="0.3">
      <c r="A353" s="55">
        <v>270</v>
      </c>
      <c r="B353" s="56" t="s">
        <v>706</v>
      </c>
      <c r="C353" s="56" t="s">
        <v>706</v>
      </c>
      <c r="D353" s="56" t="s">
        <v>706</v>
      </c>
      <c r="E353" s="57" t="s">
        <v>2846</v>
      </c>
    </row>
    <row r="354" spans="1:5" x14ac:dyDescent="0.3">
      <c r="A354" s="55">
        <v>271</v>
      </c>
      <c r="B354" s="56" t="s">
        <v>707</v>
      </c>
      <c r="C354" s="56" t="s">
        <v>707</v>
      </c>
      <c r="D354" s="56" t="s">
        <v>707</v>
      </c>
      <c r="E354" s="57" t="s">
        <v>2846</v>
      </c>
    </row>
    <row r="355" spans="1:5" x14ac:dyDescent="0.3">
      <c r="A355" s="55">
        <v>272</v>
      </c>
      <c r="B355" s="56" t="s">
        <v>708</v>
      </c>
      <c r="C355" s="56" t="s">
        <v>709</v>
      </c>
      <c r="D355" s="56" t="s">
        <v>708</v>
      </c>
      <c r="E355" s="57" t="s">
        <v>2846</v>
      </c>
    </row>
    <row r="356" spans="1:5" x14ac:dyDescent="0.3">
      <c r="A356" s="55">
        <v>273</v>
      </c>
      <c r="B356" s="56" t="s">
        <v>709</v>
      </c>
      <c r="C356" s="56" t="s">
        <v>708</v>
      </c>
      <c r="D356" s="56" t="s">
        <v>709</v>
      </c>
      <c r="E356" s="57" t="s">
        <v>2846</v>
      </c>
    </row>
    <row r="357" spans="1:5" x14ac:dyDescent="0.3">
      <c r="A357" s="55">
        <v>274</v>
      </c>
      <c r="B357" s="56" t="s">
        <v>710</v>
      </c>
      <c r="C357" s="56" t="s">
        <v>710</v>
      </c>
      <c r="D357" s="56" t="s">
        <v>710</v>
      </c>
      <c r="E357" s="57" t="s">
        <v>2846</v>
      </c>
    </row>
    <row r="358" spans="1:5" x14ac:dyDescent="0.3">
      <c r="A358" s="55">
        <v>357</v>
      </c>
      <c r="B358" s="56"/>
      <c r="C358" s="56" t="s">
        <v>726</v>
      </c>
      <c r="D358" s="56"/>
      <c r="E358" s="57" t="s">
        <v>3152</v>
      </c>
    </row>
    <row r="359" spans="1:5" x14ac:dyDescent="0.3">
      <c r="A359" s="55">
        <v>358</v>
      </c>
      <c r="B359" s="56"/>
      <c r="C359" s="56" t="s">
        <v>731</v>
      </c>
      <c r="D359" s="56"/>
      <c r="E359" s="57" t="s">
        <v>3152</v>
      </c>
    </row>
    <row r="360" spans="1:5" x14ac:dyDescent="0.3">
      <c r="A360" s="55">
        <v>359</v>
      </c>
      <c r="B360" s="56"/>
      <c r="C360" s="56" t="s">
        <v>735</v>
      </c>
      <c r="D360" s="56"/>
      <c r="E360" s="57" t="s">
        <v>3152</v>
      </c>
    </row>
    <row r="361" spans="1:5" x14ac:dyDescent="0.3">
      <c r="A361" s="55">
        <v>360</v>
      </c>
      <c r="B361" s="56"/>
      <c r="C361" s="56" t="s">
        <v>1407</v>
      </c>
      <c r="D361" s="56"/>
      <c r="E361" s="57" t="s">
        <v>3152</v>
      </c>
    </row>
    <row r="362" spans="1:5" x14ac:dyDescent="0.3">
      <c r="A362" s="55">
        <v>361</v>
      </c>
      <c r="B362" s="56"/>
      <c r="C362" s="56" t="s">
        <v>1437</v>
      </c>
      <c r="D362" s="56"/>
      <c r="E362" s="57" t="s">
        <v>3152</v>
      </c>
    </row>
    <row r="363" spans="1:5" x14ac:dyDescent="0.3">
      <c r="A363" s="55">
        <v>362</v>
      </c>
      <c r="B363" s="56"/>
      <c r="C363" s="56" t="s">
        <v>455</v>
      </c>
      <c r="D363" s="56"/>
      <c r="E363" s="57" t="s">
        <v>3152</v>
      </c>
    </row>
    <row r="364" spans="1:5" x14ac:dyDescent="0.3">
      <c r="A364" s="55">
        <v>363</v>
      </c>
      <c r="B364" s="56"/>
      <c r="C364" s="56" t="s">
        <v>1461</v>
      </c>
      <c r="D364" s="56"/>
      <c r="E364" s="57" t="s">
        <v>3152</v>
      </c>
    </row>
    <row r="365" spans="1:5" x14ac:dyDescent="0.3">
      <c r="A365" s="55">
        <v>364</v>
      </c>
      <c r="B365" s="56"/>
      <c r="C365" s="56" t="s">
        <v>777</v>
      </c>
      <c r="D365" s="56"/>
      <c r="E365" s="57" t="s">
        <v>3152</v>
      </c>
    </row>
    <row r="366" spans="1:5" x14ac:dyDescent="0.3">
      <c r="A366" s="55">
        <v>365</v>
      </c>
      <c r="B366" s="56"/>
      <c r="C366" s="56" t="s">
        <v>780</v>
      </c>
      <c r="D366" s="56"/>
      <c r="E366" s="57" t="s">
        <v>3152</v>
      </c>
    </row>
    <row r="367" spans="1:5" x14ac:dyDescent="0.3">
      <c r="A367" s="55">
        <v>366</v>
      </c>
      <c r="B367" s="56"/>
      <c r="C367" s="56" t="s">
        <v>2147</v>
      </c>
      <c r="D367" s="56"/>
      <c r="E367" s="57" t="s">
        <v>3152</v>
      </c>
    </row>
    <row r="368" spans="1:5" x14ac:dyDescent="0.3">
      <c r="A368" s="55">
        <v>367</v>
      </c>
      <c r="B368" s="56"/>
      <c r="C368" s="56" t="s">
        <v>2151</v>
      </c>
      <c r="D368" s="56"/>
      <c r="E368" s="57" t="s">
        <v>3152</v>
      </c>
    </row>
    <row r="369" spans="1:5" x14ac:dyDescent="0.3">
      <c r="A369" s="55">
        <v>368</v>
      </c>
      <c r="B369" s="56"/>
      <c r="C369" s="56" t="s">
        <v>639</v>
      </c>
      <c r="D369" s="56"/>
      <c r="E369" s="57" t="s">
        <v>3152</v>
      </c>
    </row>
    <row r="370" spans="1:5" x14ac:dyDescent="0.3">
      <c r="A370" s="55">
        <v>369</v>
      </c>
      <c r="B370" s="56"/>
      <c r="C370" s="56" t="s">
        <v>640</v>
      </c>
      <c r="D370" s="56"/>
      <c r="E370" s="57" t="s">
        <v>3152</v>
      </c>
    </row>
    <row r="371" spans="1:5" x14ac:dyDescent="0.3">
      <c r="A371" s="55">
        <v>370</v>
      </c>
      <c r="B371" s="56"/>
      <c r="C371" s="56" t="s">
        <v>2313</v>
      </c>
      <c r="D371" s="56"/>
      <c r="E371" s="57" t="s">
        <v>3152</v>
      </c>
    </row>
    <row r="372" spans="1:5" x14ac:dyDescent="0.3">
      <c r="A372" s="55">
        <v>371</v>
      </c>
      <c r="B372" s="56"/>
      <c r="C372" s="56" t="s">
        <v>513</v>
      </c>
      <c r="D372" s="56"/>
      <c r="E372" s="57" t="s">
        <v>3152</v>
      </c>
    </row>
    <row r="373" spans="1:5" x14ac:dyDescent="0.3">
      <c r="A373" s="55">
        <v>372</v>
      </c>
      <c r="B373" s="56"/>
      <c r="C373" s="56" t="s">
        <v>514</v>
      </c>
      <c r="D373" s="56"/>
      <c r="E373" s="57" t="s">
        <v>3152</v>
      </c>
    </row>
    <row r="374" spans="1:5" x14ac:dyDescent="0.3">
      <c r="A374" s="55">
        <v>373</v>
      </c>
      <c r="B374" s="56"/>
      <c r="C374" s="56" t="s">
        <v>590</v>
      </c>
      <c r="D374" s="56"/>
      <c r="E374" s="57" t="s">
        <v>3152</v>
      </c>
    </row>
    <row r="375" spans="1:5" x14ac:dyDescent="0.3">
      <c r="A375" s="55">
        <v>374</v>
      </c>
      <c r="B375" s="56"/>
      <c r="C375" s="56" t="s">
        <v>2519</v>
      </c>
      <c r="D375" s="56"/>
      <c r="E375" s="57" t="s">
        <v>3152</v>
      </c>
    </row>
    <row r="376" spans="1:5" x14ac:dyDescent="0.3">
      <c r="A376" s="55">
        <v>375</v>
      </c>
      <c r="B376" s="56"/>
      <c r="C376" s="56" t="s">
        <v>596</v>
      </c>
      <c r="D376" s="56"/>
      <c r="E376" s="57" t="s">
        <v>3152</v>
      </c>
    </row>
    <row r="377" spans="1:5" x14ac:dyDescent="0.3">
      <c r="A377" s="55">
        <v>376</v>
      </c>
      <c r="B377" s="56"/>
      <c r="C377" s="56" t="s">
        <v>598</v>
      </c>
      <c r="D377" s="56"/>
      <c r="E377" s="57" t="s">
        <v>3152</v>
      </c>
    </row>
    <row r="378" spans="1:5" x14ac:dyDescent="0.3">
      <c r="A378" s="55">
        <v>377</v>
      </c>
      <c r="B378" s="56"/>
      <c r="C378" s="56" t="s">
        <v>2546</v>
      </c>
      <c r="D378" s="56"/>
      <c r="E378" s="57" t="s">
        <v>3152</v>
      </c>
    </row>
    <row r="379" spans="1:5" x14ac:dyDescent="0.3">
      <c r="A379" s="55">
        <v>378</v>
      </c>
      <c r="B379" s="56"/>
      <c r="C379" s="56" t="s">
        <v>483</v>
      </c>
      <c r="D379" s="56"/>
      <c r="E379" s="57" t="s">
        <v>3152</v>
      </c>
    </row>
    <row r="380" spans="1:5" x14ac:dyDescent="0.3">
      <c r="A380" s="55">
        <v>379</v>
      </c>
      <c r="B380" s="56"/>
      <c r="C380" s="56" t="s">
        <v>494</v>
      </c>
      <c r="D380" s="56"/>
      <c r="E380" s="57" t="s">
        <v>3152</v>
      </c>
    </row>
    <row r="381" spans="1:5" x14ac:dyDescent="0.3">
      <c r="A381" s="55">
        <v>380</v>
      </c>
      <c r="B381" s="56"/>
      <c r="C381" s="56" t="s">
        <v>691</v>
      </c>
      <c r="D381" s="56"/>
      <c r="E381" s="57" t="s">
        <v>3152</v>
      </c>
    </row>
    <row r="382" spans="1:5" x14ac:dyDescent="0.3">
      <c r="A382" s="55">
        <v>381</v>
      </c>
      <c r="B382" s="56"/>
      <c r="C382" s="56" t="s">
        <v>2797</v>
      </c>
      <c r="D382" s="56"/>
      <c r="E382" s="57" t="s">
        <v>3152</v>
      </c>
    </row>
    <row r="383" spans="1:5" x14ac:dyDescent="0.3">
      <c r="A383" s="55">
        <v>382</v>
      </c>
      <c r="B383" s="56"/>
      <c r="C383" s="56" t="s">
        <v>703</v>
      </c>
      <c r="D383" s="56"/>
      <c r="E383" s="57" t="s">
        <v>3152</v>
      </c>
    </row>
    <row r="384" spans="1:5" x14ac:dyDescent="0.3">
      <c r="A384" s="55"/>
      <c r="B384" s="56"/>
      <c r="C384" s="56"/>
      <c r="D384" s="57"/>
      <c r="E384" s="57"/>
    </row>
    <row r="385" spans="1:15" x14ac:dyDescent="0.3">
      <c r="A385" s="59"/>
      <c r="B385" s="59"/>
      <c r="C385" s="59"/>
      <c r="D385" s="59"/>
      <c r="E385" s="59"/>
    </row>
    <row r="386" spans="1:15" x14ac:dyDescent="0.3">
      <c r="A386" s="59"/>
      <c r="B386" s="59"/>
      <c r="C386" s="59"/>
      <c r="D386" s="59"/>
      <c r="E386" s="59"/>
    </row>
    <row r="387" spans="1:15" x14ac:dyDescent="0.3">
      <c r="A387" s="59"/>
      <c r="B387" s="59"/>
      <c r="C387" s="59"/>
      <c r="D387" s="59"/>
      <c r="E387" s="59"/>
    </row>
    <row r="388" spans="1:15" x14ac:dyDescent="0.3">
      <c r="A388" s="59"/>
      <c r="B388" s="59"/>
      <c r="C388" s="59"/>
      <c r="D388" s="59"/>
      <c r="E388" s="59"/>
    </row>
    <row r="389" spans="1:15" x14ac:dyDescent="0.3">
      <c r="A389" s="59"/>
      <c r="B389" s="59"/>
      <c r="C389" s="59"/>
      <c r="D389" s="59"/>
      <c r="E389" s="59"/>
    </row>
    <row r="390" spans="1:15" x14ac:dyDescent="0.3">
      <c r="A390" s="59"/>
      <c r="B390" s="59"/>
      <c r="C390" s="59"/>
      <c r="D390" s="59"/>
      <c r="E390" s="59"/>
      <c r="K390" s="58"/>
      <c r="L390" s="58"/>
      <c r="M390" s="58"/>
      <c r="N390" s="58"/>
      <c r="O390" s="58"/>
    </row>
    <row r="391" spans="1:15" x14ac:dyDescent="0.3">
      <c r="A391" s="59"/>
      <c r="B391" s="59"/>
      <c r="C391" s="59"/>
      <c r="D391" s="59"/>
      <c r="E391" s="59"/>
      <c r="K391" s="58"/>
      <c r="L391" s="58"/>
      <c r="M391" s="58"/>
      <c r="N391" s="58"/>
      <c r="O391" s="58"/>
    </row>
    <row r="392" spans="1:15" x14ac:dyDescent="0.3">
      <c r="A392" s="59"/>
      <c r="B392" s="59"/>
      <c r="C392" s="59"/>
      <c r="D392" s="59"/>
      <c r="E392" s="59"/>
      <c r="K392" s="58"/>
      <c r="L392" s="58"/>
      <c r="M392" s="58"/>
      <c r="N392" s="58"/>
      <c r="O392" s="58"/>
    </row>
    <row r="393" spans="1:15" x14ac:dyDescent="0.3">
      <c r="A393" s="59"/>
      <c r="B393" s="59"/>
      <c r="C393" s="59"/>
      <c r="D393" s="59"/>
      <c r="E393" s="59"/>
      <c r="K393" s="58"/>
      <c r="L393" s="58"/>
      <c r="M393" s="58"/>
      <c r="N393" s="58"/>
      <c r="O393" s="58"/>
    </row>
    <row r="394" spans="1:15" x14ac:dyDescent="0.3">
      <c r="A394" s="59"/>
      <c r="B394" s="59"/>
      <c r="C394" s="59"/>
      <c r="D394" s="59"/>
      <c r="E394" s="59"/>
      <c r="K394" s="58"/>
      <c r="L394" s="58"/>
      <c r="M394" s="58"/>
      <c r="N394" s="58"/>
      <c r="O394" s="58"/>
    </row>
    <row r="395" spans="1:15" x14ac:dyDescent="0.3">
      <c r="A395" s="59"/>
      <c r="B395" s="59"/>
      <c r="C395" s="59"/>
      <c r="D395" s="59"/>
      <c r="E395" s="59"/>
      <c r="K395" s="58"/>
      <c r="L395" s="58"/>
      <c r="M395" s="58"/>
      <c r="N395" s="58"/>
      <c r="O395" s="58"/>
    </row>
    <row r="396" spans="1:15" x14ac:dyDescent="0.3">
      <c r="A396" s="59"/>
      <c r="B396" s="59"/>
      <c r="C396" s="59"/>
      <c r="D396" s="59"/>
      <c r="E396" s="59"/>
      <c r="K396" s="58"/>
      <c r="L396" s="58"/>
      <c r="M396" s="58"/>
      <c r="N396" s="58"/>
      <c r="O396" s="58"/>
    </row>
    <row r="397" spans="1:15" x14ac:dyDescent="0.3">
      <c r="A397" s="59"/>
      <c r="B397" s="59"/>
      <c r="C397" s="59"/>
      <c r="D397" s="59"/>
      <c r="E397" s="59"/>
      <c r="K397" s="58"/>
      <c r="L397" s="58"/>
      <c r="M397" s="58"/>
      <c r="N397" s="58"/>
      <c r="O397" s="58"/>
    </row>
    <row r="398" spans="1:15" x14ac:dyDescent="0.3">
      <c r="A398" s="59"/>
      <c r="B398" s="59"/>
      <c r="C398" s="59"/>
      <c r="D398" s="59"/>
      <c r="E398" s="59"/>
      <c r="K398" s="58"/>
      <c r="L398" s="58"/>
      <c r="M398" s="58"/>
      <c r="N398" s="58"/>
      <c r="O398" s="58"/>
    </row>
    <row r="399" spans="1:15" x14ac:dyDescent="0.3">
      <c r="A399" s="59"/>
      <c r="B399" s="59"/>
      <c r="C399" s="59"/>
      <c r="D399" s="59"/>
      <c r="E399" s="59"/>
      <c r="K399" s="58"/>
      <c r="L399" s="58"/>
      <c r="M399" s="58"/>
      <c r="N399" s="58"/>
      <c r="O399" s="58"/>
    </row>
    <row r="400" spans="1:15" x14ac:dyDescent="0.3">
      <c r="A400" s="59"/>
      <c r="B400" s="59"/>
      <c r="C400" s="59"/>
      <c r="D400" s="59"/>
      <c r="E400" s="59"/>
      <c r="K400" s="58"/>
      <c r="L400" s="58"/>
      <c r="M400" s="58"/>
      <c r="N400" s="58"/>
      <c r="O400" s="58"/>
    </row>
    <row r="401" spans="1:15" x14ac:dyDescent="0.3">
      <c r="A401" s="59"/>
      <c r="B401" s="59"/>
      <c r="C401" s="59"/>
      <c r="D401" s="59"/>
      <c r="E401" s="59"/>
      <c r="K401" s="58"/>
      <c r="L401" s="58"/>
      <c r="M401" s="58"/>
      <c r="N401" s="58"/>
      <c r="O401" s="58"/>
    </row>
    <row r="402" spans="1:15" x14ac:dyDescent="0.3">
      <c r="A402" s="59"/>
      <c r="B402" s="59"/>
      <c r="C402" s="59"/>
      <c r="D402" s="59"/>
      <c r="E402" s="59"/>
      <c r="K402" s="58"/>
      <c r="L402" s="58"/>
      <c r="M402" s="58"/>
      <c r="N402" s="58"/>
      <c r="O402" s="58"/>
    </row>
    <row r="403" spans="1:15" x14ac:dyDescent="0.3">
      <c r="A403" s="59"/>
      <c r="B403" s="59"/>
      <c r="C403" s="59"/>
      <c r="D403" s="59"/>
      <c r="E403" s="59"/>
      <c r="K403" s="58"/>
      <c r="L403" s="58"/>
      <c r="M403" s="58"/>
      <c r="N403" s="58"/>
      <c r="O403" s="58"/>
    </row>
    <row r="404" spans="1:15" x14ac:dyDescent="0.3">
      <c r="A404" s="59"/>
      <c r="B404" s="59"/>
      <c r="C404" s="59"/>
      <c r="D404" s="59"/>
      <c r="E404" s="59"/>
      <c r="K404" s="58"/>
      <c r="L404" s="58"/>
      <c r="M404" s="58"/>
      <c r="N404" s="58"/>
      <c r="O404" s="58"/>
    </row>
    <row r="405" spans="1:15" x14ac:dyDescent="0.3">
      <c r="A405" s="59"/>
      <c r="B405" s="59"/>
      <c r="C405" s="59"/>
      <c r="D405" s="59"/>
      <c r="E405" s="59"/>
      <c r="K405" s="58"/>
      <c r="L405" s="58"/>
      <c r="M405" s="58"/>
      <c r="N405" s="58"/>
      <c r="O405" s="58"/>
    </row>
    <row r="406" spans="1:15" x14ac:dyDescent="0.3">
      <c r="A406" s="59"/>
      <c r="B406" s="59"/>
      <c r="C406" s="59"/>
      <c r="D406" s="59"/>
      <c r="E406" s="59"/>
      <c r="K406" s="58"/>
      <c r="L406" s="58"/>
      <c r="M406" s="58"/>
      <c r="N406" s="58"/>
      <c r="O406" s="58"/>
    </row>
    <row r="407" spans="1:15" x14ac:dyDescent="0.3">
      <c r="A407" s="59"/>
      <c r="B407" s="59"/>
      <c r="C407" s="59"/>
      <c r="D407" s="59"/>
      <c r="E407" s="59"/>
      <c r="K407" s="58"/>
      <c r="L407" s="58"/>
      <c r="M407" s="58"/>
      <c r="N407" s="58"/>
      <c r="O407" s="58"/>
    </row>
    <row r="408" spans="1:15" x14ac:dyDescent="0.3">
      <c r="A408" s="59"/>
      <c r="B408" s="59"/>
      <c r="C408" s="59"/>
      <c r="D408" s="59"/>
      <c r="E408" s="59"/>
      <c r="K408" s="58"/>
      <c r="L408" s="58"/>
      <c r="M408" s="58"/>
      <c r="N408" s="58"/>
      <c r="O408" s="58"/>
    </row>
    <row r="409" spans="1:15" x14ac:dyDescent="0.3">
      <c r="A409" s="59"/>
      <c r="B409" s="59"/>
      <c r="C409" s="59"/>
      <c r="D409" s="59"/>
      <c r="E409" s="59"/>
      <c r="K409" s="58"/>
      <c r="L409" s="58"/>
      <c r="M409" s="58"/>
      <c r="N409" s="58"/>
      <c r="O409" s="58"/>
    </row>
    <row r="410" spans="1:15" x14ac:dyDescent="0.3">
      <c r="K410" s="58"/>
      <c r="L410" s="58"/>
      <c r="M410" s="58"/>
      <c r="N410" s="58"/>
      <c r="O410" s="58"/>
    </row>
    <row r="411" spans="1:15" x14ac:dyDescent="0.3">
      <c r="K411" s="58"/>
      <c r="L411" s="58"/>
      <c r="M411" s="58"/>
      <c r="N411" s="58"/>
      <c r="O411" s="58"/>
    </row>
    <row r="412" spans="1:15" x14ac:dyDescent="0.3">
      <c r="K412" s="58"/>
      <c r="L412" s="58"/>
      <c r="M412" s="58"/>
      <c r="N412" s="58"/>
      <c r="O412" s="58"/>
    </row>
    <row r="413" spans="1:15" x14ac:dyDescent="0.3">
      <c r="K413" s="58"/>
      <c r="L413" s="58"/>
      <c r="M413" s="58"/>
      <c r="N413" s="58"/>
      <c r="O413" s="58"/>
    </row>
    <row r="414" spans="1:15" x14ac:dyDescent="0.3">
      <c r="K414" s="58"/>
      <c r="L414" s="58"/>
      <c r="M414" s="58"/>
      <c r="N414" s="58"/>
      <c r="O414" s="58"/>
    </row>
    <row r="415" spans="1:15" x14ac:dyDescent="0.3">
      <c r="K415" s="58"/>
      <c r="L415" s="58"/>
      <c r="M415" s="58"/>
      <c r="N415" s="58"/>
      <c r="O415" s="58"/>
    </row>
  </sheetData>
  <conditionalFormatting sqref="E2:E383">
    <cfRule type="cellIs" dxfId="1" priority="2" operator="equal">
      <formula>"sama"</formula>
    </cfRule>
  </conditionalFormatting>
  <conditionalFormatting sqref="E1:E383">
    <cfRule type="cellIs" dxfId="0" priority="1" operator="equal">
      <formula>"uusi"</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G468"/>
  <sheetViews>
    <sheetView zoomScaleNormal="100" workbookViewId="0">
      <selection activeCell="G73" sqref="G73"/>
    </sheetView>
  </sheetViews>
  <sheetFormatPr defaultRowHeight="14.4" x14ac:dyDescent="0.3"/>
  <cols>
    <col min="2" max="2" width="23.5546875" customWidth="1"/>
    <col min="3" max="3" width="7.21875" customWidth="1"/>
    <col min="4" max="4" width="52.5546875" customWidth="1"/>
    <col min="5" max="5" width="8.88671875" customWidth="1"/>
    <col min="6" max="6" width="124" style="50" customWidth="1"/>
    <col min="7" max="7" width="24" customWidth="1"/>
  </cols>
  <sheetData>
    <row r="3" spans="2:7" ht="15" thickBot="1" x14ac:dyDescent="0.35">
      <c r="B3" s="27" t="s">
        <v>3151</v>
      </c>
      <c r="C3" s="28" t="s">
        <v>2859</v>
      </c>
      <c r="D3" s="28" t="s">
        <v>3150</v>
      </c>
      <c r="E3" s="28" t="s">
        <v>3149</v>
      </c>
      <c r="F3" s="49" t="s">
        <v>3148</v>
      </c>
      <c r="G3" s="29" t="s">
        <v>3147</v>
      </c>
    </row>
    <row r="4" spans="2:7" x14ac:dyDescent="0.3">
      <c r="B4" s="30" t="s">
        <v>2860</v>
      </c>
      <c r="C4" s="31"/>
      <c r="D4" s="32"/>
      <c r="E4" s="31"/>
      <c r="F4" s="31"/>
      <c r="G4" s="31"/>
    </row>
    <row r="5" spans="2:7" x14ac:dyDescent="0.3">
      <c r="B5" s="30" t="s">
        <v>2861</v>
      </c>
      <c r="C5" s="31"/>
      <c r="D5" s="31"/>
      <c r="E5" s="31"/>
      <c r="F5" s="31"/>
      <c r="G5" s="31"/>
    </row>
    <row r="6" spans="2:7" x14ac:dyDescent="0.3">
      <c r="B6" s="30" t="s">
        <v>2862</v>
      </c>
      <c r="C6" s="31"/>
      <c r="D6" s="31"/>
      <c r="E6" s="33"/>
      <c r="F6" s="33"/>
      <c r="G6" s="31"/>
    </row>
    <row r="7" spans="2:7" x14ac:dyDescent="0.3">
      <c r="B7" s="30" t="s">
        <v>2863</v>
      </c>
      <c r="C7" s="31"/>
      <c r="D7" s="31"/>
      <c r="E7" s="31"/>
      <c r="F7" s="31"/>
      <c r="G7" s="31"/>
    </row>
    <row r="8" spans="2:7" x14ac:dyDescent="0.3">
      <c r="B8" s="30" t="s">
        <v>2864</v>
      </c>
      <c r="C8" s="31"/>
      <c r="D8" s="31"/>
      <c r="E8" s="31"/>
      <c r="F8" s="31"/>
      <c r="G8" s="31"/>
    </row>
    <row r="9" spans="2:7" x14ac:dyDescent="0.3">
      <c r="B9" s="30" t="s">
        <v>2865</v>
      </c>
      <c r="C9" s="31"/>
      <c r="D9" s="31"/>
      <c r="E9" s="33"/>
      <c r="F9" s="33"/>
      <c r="G9" s="31"/>
    </row>
    <row r="10" spans="2:7" x14ac:dyDescent="0.3">
      <c r="B10" s="30" t="s">
        <v>2866</v>
      </c>
      <c r="C10" s="31"/>
      <c r="D10" s="31"/>
      <c r="E10" s="33"/>
      <c r="F10" s="33"/>
      <c r="G10" s="31"/>
    </row>
    <row r="11" spans="2:7" x14ac:dyDescent="0.3">
      <c r="B11" s="34" t="s">
        <v>2867</v>
      </c>
      <c r="C11" s="35"/>
      <c r="D11" s="35"/>
      <c r="E11" s="36"/>
      <c r="F11" s="36"/>
      <c r="G11" s="35"/>
    </row>
    <row r="12" spans="2:7" x14ac:dyDescent="0.3">
      <c r="B12" s="34" t="s">
        <v>2868</v>
      </c>
      <c r="C12" s="35"/>
      <c r="D12" s="35"/>
      <c r="E12" s="36"/>
      <c r="F12" s="36"/>
      <c r="G12" s="35"/>
    </row>
    <row r="13" spans="2:7" x14ac:dyDescent="0.3">
      <c r="B13" s="34" t="s">
        <v>2869</v>
      </c>
      <c r="C13" s="35"/>
      <c r="D13" s="35"/>
      <c r="E13" s="36"/>
      <c r="F13" s="36"/>
      <c r="G13" s="35"/>
    </row>
    <row r="14" spans="2:7" x14ac:dyDescent="0.3">
      <c r="B14" s="34" t="s">
        <v>2870</v>
      </c>
      <c r="C14" s="35"/>
      <c r="D14" s="35"/>
      <c r="E14" s="36"/>
      <c r="F14" s="36"/>
      <c r="G14" s="35"/>
    </row>
    <row r="15" spans="2:7" x14ac:dyDescent="0.3">
      <c r="B15" s="34" t="s">
        <v>2871</v>
      </c>
      <c r="C15" s="35"/>
      <c r="D15" s="35"/>
      <c r="E15" s="36"/>
      <c r="F15" s="36"/>
      <c r="G15" s="35"/>
    </row>
    <row r="16" spans="2:7" x14ac:dyDescent="0.3">
      <c r="B16" s="34" t="s">
        <v>127</v>
      </c>
      <c r="C16" s="35"/>
      <c r="D16" s="35" t="str">
        <f>VLOOKUP(Table264[[#This Row],[Kybermittari V2 numero]],Languages!B:F,4,FALSE)</f>
        <v>Identiteetin- ja pääsynhallinta (ACCESS)</v>
      </c>
      <c r="E16" s="35"/>
      <c r="F16" s="35"/>
      <c r="G16" s="35"/>
    </row>
    <row r="17" spans="2:7" x14ac:dyDescent="0.3">
      <c r="B17" s="34" t="s">
        <v>1092</v>
      </c>
      <c r="C17" s="35"/>
      <c r="D17" s="35" t="str">
        <f>VLOOKUP(Table264[[#This Row],[Kybermittari V2 numero]],Languages!B:F,4,FALSE)</f>
        <v>Identiteettien luominen ja hallinta</v>
      </c>
      <c r="E17" s="35"/>
      <c r="F17" s="35"/>
      <c r="G17" s="35"/>
    </row>
    <row r="18" spans="2:7" x14ac:dyDescent="0.3">
      <c r="B18" s="34" t="s">
        <v>1114</v>
      </c>
      <c r="C18" s="35"/>
      <c r="D18" s="35" t="str">
        <f>VLOOKUP(Table264[[#This Row],[Kybermittari V2 numero]],Languages!B:F,4,FALSE)</f>
        <v>Loogisten käyttöoikeuksien hallinta</v>
      </c>
      <c r="E18" s="35"/>
      <c r="F18" s="35"/>
      <c r="G18" s="35"/>
    </row>
    <row r="19" spans="2:7" x14ac:dyDescent="0.3">
      <c r="B19" s="34" t="s">
        <v>1145</v>
      </c>
      <c r="C19" s="35"/>
      <c r="D19" s="35" t="str">
        <f>VLOOKUP(Table264[[#This Row],[Kybermittari V2 numero]],Languages!B:F,4,FALSE)</f>
        <v>Fyysinen pääsynhallinta</v>
      </c>
      <c r="E19" s="35"/>
      <c r="F19" s="35"/>
      <c r="G19" s="35"/>
    </row>
    <row r="20" spans="2:7" x14ac:dyDescent="0.3">
      <c r="B20" s="34" t="s">
        <v>1173</v>
      </c>
      <c r="C20" s="35"/>
      <c r="D20" s="35" t="str">
        <f>VLOOKUP(Table264[[#This Row],[Kybermittari V2 numero]],Languages!B:F,4,FALSE)</f>
        <v>Yleisiä hallintatoimia</v>
      </c>
      <c r="E20" s="35"/>
      <c r="F20" s="35"/>
      <c r="G20" s="35"/>
    </row>
    <row r="21" spans="2:7" x14ac:dyDescent="0.3">
      <c r="B21" s="34" t="s">
        <v>331</v>
      </c>
      <c r="C21" s="35"/>
      <c r="D21" s="35" t="str">
        <f>VLOOKUP(Table264[[#This Row],[Kybermittari V2 numero]],Languages!B:F,4,FALSE)</f>
        <v>Kyberturvallisuusarkkitehtuuri (ARCHITECTURE)</v>
      </c>
      <c r="E21" s="35"/>
      <c r="F21" s="35"/>
      <c r="G21" s="35"/>
    </row>
    <row r="22" spans="2:7" x14ac:dyDescent="0.3">
      <c r="B22" s="34" t="s">
        <v>1200</v>
      </c>
      <c r="C22" s="35"/>
      <c r="D22" s="35" t="str">
        <f>VLOOKUP(Table264[[#This Row],[Kybermittari V2 numero]],Languages!B:F,4,FALSE)</f>
        <v>Kyberarkkitehtuurin kehittäminen</v>
      </c>
      <c r="E22" s="35"/>
      <c r="F22" s="35"/>
      <c r="G22" s="35"/>
    </row>
    <row r="23" spans="2:7" x14ac:dyDescent="0.3">
      <c r="B23" s="34" t="s">
        <v>1232</v>
      </c>
      <c r="C23" s="35"/>
      <c r="D23" s="36" t="str">
        <f>VLOOKUP(Table264[[#This Row],[Kybermittari V2 numero]],Languages!B:F,4,FALSE)</f>
        <v>Tietoverkkojen suojaus osana kyberarkkitehtuuria</v>
      </c>
      <c r="E23" s="36"/>
      <c r="F23" s="36"/>
      <c r="G23" s="36"/>
    </row>
    <row r="24" spans="2:7" ht="22.8" x14ac:dyDescent="0.3">
      <c r="B24" s="34" t="s">
        <v>1270</v>
      </c>
      <c r="C24" s="35"/>
      <c r="D24" s="36" t="str">
        <f>VLOOKUP(Table264[[#This Row],[Kybermittari V2 numero]],Languages!B:F,4,FALSE)</f>
        <v>Laitteiden ja ohjelmistojen turvallisuus osana kyberarkkitehtuuria</v>
      </c>
      <c r="E24" s="36"/>
      <c r="F24" s="36"/>
      <c r="G24" s="36"/>
    </row>
    <row r="25" spans="2:7" x14ac:dyDescent="0.3">
      <c r="B25" s="34" t="s">
        <v>1303</v>
      </c>
      <c r="C25" s="35"/>
      <c r="D25" s="36" t="str">
        <f>VLOOKUP(Table264[[#This Row],[Kybermittari V2 numero]],Languages!B:F,4,FALSE)</f>
        <v>Sovellusturvallisuus osana kyberarkkitehtuuria</v>
      </c>
      <c r="E25" s="36"/>
      <c r="F25" s="36"/>
      <c r="G25" s="36"/>
    </row>
    <row r="26" spans="2:7" x14ac:dyDescent="0.3">
      <c r="B26" s="34" t="s">
        <v>1330</v>
      </c>
      <c r="C26" s="35"/>
      <c r="D26" s="36" t="str">
        <f>VLOOKUP(Table264[[#This Row],[Kybermittari V2 numero]],Languages!B:F,4,FALSE)</f>
        <v>Tietojen suojaus osana kyberarkkitehtuuria</v>
      </c>
      <c r="E26" s="36"/>
      <c r="F26" s="36"/>
      <c r="G26" s="36"/>
    </row>
    <row r="27" spans="2:7" x14ac:dyDescent="0.3">
      <c r="B27" s="34" t="s">
        <v>1357</v>
      </c>
      <c r="C27" s="35"/>
      <c r="D27" s="36" t="str">
        <f>VLOOKUP(Table264[[#This Row],[Kybermittari V2 numero]],Languages!B:F,4,FALSE)</f>
        <v>Yleisiä hallintatoimia</v>
      </c>
      <c r="E27" s="36"/>
      <c r="F27" s="36"/>
      <c r="G27" s="36"/>
    </row>
    <row r="28" spans="2:7" x14ac:dyDescent="0.3">
      <c r="B28" s="34" t="s">
        <v>2</v>
      </c>
      <c r="C28" s="35"/>
      <c r="D28" s="36" t="str">
        <f>VLOOKUP(Table264[[#This Row],[Kybermittari V2 numero]],Languages!B:F,4,FALSE)</f>
        <v>Omaisuuden, muutosten ja konfiguraation hallinta (ASSET)</v>
      </c>
      <c r="E28" s="36"/>
      <c r="F28" s="36"/>
      <c r="G28" s="36"/>
    </row>
    <row r="29" spans="2:7" x14ac:dyDescent="0.3">
      <c r="B29" s="34" t="s">
        <v>1378</v>
      </c>
      <c r="C29" s="35"/>
      <c r="D29" s="36" t="str">
        <f>VLOOKUP(Table264[[#This Row],[Kybermittari V2 numero]],Languages!B:F,4,FALSE)</f>
        <v>Laitteiden ja ohjelmistojen hallinta</v>
      </c>
      <c r="E29" s="36"/>
      <c r="F29" s="36"/>
      <c r="G29" s="36"/>
    </row>
    <row r="30" spans="2:7" x14ac:dyDescent="0.3">
      <c r="B30" s="34" t="s">
        <v>1410</v>
      </c>
      <c r="C30" s="35"/>
      <c r="D30" s="36" t="str">
        <f>VLOOKUP(Table264[[#This Row],[Kybermittari V2 numero]],Languages!B:F,4,FALSE)</f>
        <v>Tietovarantojen hallinta</v>
      </c>
      <c r="E30" s="36"/>
      <c r="F30" s="36"/>
      <c r="G30" s="36"/>
    </row>
    <row r="31" spans="2:7" x14ac:dyDescent="0.3">
      <c r="B31" s="34" t="s">
        <v>1441</v>
      </c>
      <c r="C31" s="35"/>
      <c r="D31" s="36" t="str">
        <f>VLOOKUP(Table264[[#This Row],[Kybermittari V2 numero]],Languages!B:F,4,FALSE)</f>
        <v>Konfiguraation hallinta</v>
      </c>
      <c r="E31" s="36"/>
      <c r="F31" s="36"/>
      <c r="G31" s="36"/>
    </row>
    <row r="32" spans="2:7" x14ac:dyDescent="0.3">
      <c r="B32" s="34" t="s">
        <v>1464</v>
      </c>
      <c r="C32" s="35"/>
      <c r="D32" s="36" t="str">
        <f>VLOOKUP(Table264[[#This Row],[Kybermittari V2 numero]],Languages!B:F,4,FALSE)</f>
        <v>Muutoksenhallinta</v>
      </c>
      <c r="E32" s="36"/>
      <c r="F32" s="36"/>
      <c r="G32" s="36"/>
    </row>
    <row r="33" spans="2:7" x14ac:dyDescent="0.3">
      <c r="B33" s="34" t="s">
        <v>1489</v>
      </c>
      <c r="C33" s="35"/>
      <c r="D33" s="36" t="str">
        <f>VLOOKUP(Table264[[#This Row],[Kybermittari V2 numero]],Languages!B:F,4,FALSE)</f>
        <v>Yleisiä hallintatoimia</v>
      </c>
      <c r="E33" s="36"/>
      <c r="F33" s="36"/>
      <c r="G33" s="36"/>
    </row>
    <row r="34" spans="2:7" x14ac:dyDescent="0.3">
      <c r="B34" s="34" t="s">
        <v>1503</v>
      </c>
      <c r="C34" s="35"/>
      <c r="D34" s="36" t="str">
        <f>VLOOKUP(Table264[[#This Row],[Kybermittari V2 numero]],Languages!B:F,4,FALSE)</f>
        <v>Kriittisten palveluiden suojaaminen (CRITICAL)</v>
      </c>
      <c r="E34" s="36"/>
      <c r="F34" s="36"/>
      <c r="G34" s="36"/>
    </row>
    <row r="35" spans="2:7" x14ac:dyDescent="0.3">
      <c r="B35" s="34" t="s">
        <v>1511</v>
      </c>
      <c r="C35" s="35"/>
      <c r="D35" s="36" t="str">
        <f>VLOOKUP(Table264[[#This Row],[Kybermittari V2 numero]],Languages!B:F,4,FALSE)</f>
        <v>Kriittisten palveluiden ja niiden riippuvuuksien tunnistaminen</v>
      </c>
      <c r="E35" s="36"/>
      <c r="F35" s="36"/>
      <c r="G35" s="36"/>
    </row>
    <row r="36" spans="2:7" x14ac:dyDescent="0.3">
      <c r="B36" s="34" t="s">
        <v>1551</v>
      </c>
      <c r="C36" s="35"/>
      <c r="D36" s="36" t="str">
        <f>VLOOKUP(Table264[[#This Row],[Kybermittari V2 numero]],Languages!B:F,4,FALSE)</f>
        <v>Kriittisten palveluiden hallinta</v>
      </c>
      <c r="E36" s="36"/>
      <c r="F36" s="36"/>
      <c r="G36" s="36"/>
    </row>
    <row r="37" spans="2:7" x14ac:dyDescent="0.3">
      <c r="B37" s="34" t="s">
        <v>1603</v>
      </c>
      <c r="C37" s="35"/>
      <c r="D37" s="36" t="str">
        <f>VLOOKUP(Table264[[#This Row],[Kybermittari V2 numero]],Languages!B:F,4,FALSE)</f>
        <v>Kriittisten palveluiden kyberhäiriöiden vaikutusten minimointi</v>
      </c>
      <c r="E37" s="36"/>
      <c r="F37" s="36"/>
      <c r="G37" s="36"/>
    </row>
    <row r="38" spans="2:7" x14ac:dyDescent="0.3">
      <c r="B38" s="34" t="s">
        <v>398</v>
      </c>
      <c r="C38" s="35"/>
      <c r="D38" s="36" t="str">
        <f>VLOOKUP(Table264[[#This Row],[Kybermittari V2 numero]],Languages!B:F,4,FALSE)</f>
        <v>Kyberturvallisuuden hallinta (PROGRAM)</v>
      </c>
      <c r="E38" s="36"/>
      <c r="F38" s="36"/>
      <c r="G38" s="36"/>
    </row>
    <row r="39" spans="2:7" x14ac:dyDescent="0.3">
      <c r="B39" s="34" t="s">
        <v>2090</v>
      </c>
      <c r="C39" s="35"/>
      <c r="D39" s="36" t="str">
        <f>VLOOKUP(Table264[[#This Row],[Kybermittari V2 numero]],Languages!B:F,4,FALSE)</f>
        <v>Kyberturvallisuusstrategia</v>
      </c>
      <c r="E39" s="36"/>
      <c r="F39" s="36"/>
      <c r="G39" s="36"/>
    </row>
    <row r="40" spans="2:7" x14ac:dyDescent="0.3">
      <c r="B40" s="34" t="s">
        <v>2117</v>
      </c>
      <c r="C40" s="35"/>
      <c r="D40" s="36" t="str">
        <f>VLOOKUP(Table264[[#This Row],[Kybermittari V2 numero]],Languages!B:F,4,FALSE)</f>
        <v>Johdon tuki kyberturvallisuusohjelmalle</v>
      </c>
      <c r="E40" s="36"/>
      <c r="F40" s="36"/>
      <c r="G40" s="36"/>
    </row>
    <row r="41" spans="2:7" x14ac:dyDescent="0.3">
      <c r="B41" s="34" t="s">
        <v>2154</v>
      </c>
      <c r="C41" s="35"/>
      <c r="D41" s="36" t="str">
        <f>VLOOKUP(Table264[[#This Row],[Kybermittari V2 numero]],Languages!B:F,4,FALSE)</f>
        <v>Yleisiä hallintatoimia</v>
      </c>
      <c r="E41" s="36"/>
      <c r="F41" s="36"/>
      <c r="G41" s="36"/>
    </row>
    <row r="42" spans="2:7" ht="22.8" x14ac:dyDescent="0.3">
      <c r="B42" s="34" t="s">
        <v>204</v>
      </c>
      <c r="C42" s="35"/>
      <c r="D42" s="36" t="str">
        <f>VLOOKUP(Table264[[#This Row],[Kybermittari V2 numero]],Languages!B:F,4,FALSE)</f>
        <v>Tapahtumien ja häiriöiden hallinta, toiminnan jatkuvuus (RESPONSE)</v>
      </c>
      <c r="E42" s="36"/>
      <c r="F42" s="36"/>
      <c r="G42" s="36"/>
    </row>
    <row r="43" spans="2:7" x14ac:dyDescent="0.3">
      <c r="B43" s="34" t="s">
        <v>2175</v>
      </c>
      <c r="C43" s="35"/>
      <c r="D43" s="36" t="str">
        <f>VLOOKUP(Table264[[#This Row],[Kybermittari V2 numero]],Languages!B:F,4,FALSE)</f>
        <v>Tapahtumien havainnointi</v>
      </c>
      <c r="E43" s="36"/>
      <c r="F43" s="36"/>
      <c r="G43" s="36"/>
    </row>
    <row r="44" spans="2:7" x14ac:dyDescent="0.3">
      <c r="B44" s="34" t="s">
        <v>2198</v>
      </c>
      <c r="C44" s="35"/>
      <c r="D44" s="36" t="str">
        <f>VLOOKUP(Table264[[#This Row],[Kybermittari V2 numero]],Languages!B:F,4,FALSE)</f>
        <v>Tapahtumien analysointi ja häiriötilanteiden määrittäminen</v>
      </c>
      <c r="E44" s="36"/>
      <c r="F44" s="36"/>
      <c r="G44" s="36"/>
    </row>
    <row r="45" spans="2:7" x14ac:dyDescent="0.3">
      <c r="B45" s="34" t="s">
        <v>2228</v>
      </c>
      <c r="C45" s="35"/>
      <c r="D45" s="36" t="str">
        <f>VLOOKUP(Table264[[#This Row],[Kybermittari V2 numero]],Languages!B:F,4,FALSE)</f>
        <v>Tapahtumiin ja häiriöihin reagoiminen</v>
      </c>
      <c r="E45" s="36"/>
      <c r="F45" s="36"/>
      <c r="G45" s="36"/>
    </row>
    <row r="46" spans="2:7" x14ac:dyDescent="0.3">
      <c r="B46" s="34" t="s">
        <v>2267</v>
      </c>
      <c r="C46" s="35"/>
      <c r="D46" s="36" t="str">
        <f>VLOOKUP(Table264[[#This Row],[Kybermittari V2 numero]],Languages!B:F,4,FALSE)</f>
        <v>Kyberturvallisuus osana toiminnan jatkuvuutta</v>
      </c>
      <c r="E46" s="36"/>
      <c r="F46" s="36"/>
      <c r="G46" s="36"/>
    </row>
    <row r="47" spans="2:7" x14ac:dyDescent="0.3">
      <c r="B47" s="34" t="s">
        <v>2316</v>
      </c>
      <c r="C47" s="35"/>
      <c r="D47" s="36" t="str">
        <f>VLOOKUP(Table264[[#This Row],[Kybermittari V2 numero]],Languages!B:F,4,FALSE)</f>
        <v>Yleisiä hallintatoimia</v>
      </c>
      <c r="E47" s="36"/>
      <c r="F47" s="36"/>
      <c r="G47" s="36"/>
    </row>
    <row r="48" spans="2:7" x14ac:dyDescent="0.3">
      <c r="B48" s="34" t="s">
        <v>84</v>
      </c>
      <c r="C48" s="35"/>
      <c r="D48" s="36" t="str">
        <f>VLOOKUP(Table264[[#This Row],[Kybermittari V2 numero]],Languages!B:F,4,FALSE)</f>
        <v>Riskienhallinta (RISK)</v>
      </c>
      <c r="E48" s="36"/>
      <c r="F48" s="36"/>
      <c r="G48" s="36"/>
    </row>
    <row r="49" spans="2:7" x14ac:dyDescent="0.3">
      <c r="B49" s="34" t="s">
        <v>2337</v>
      </c>
      <c r="C49" s="35"/>
      <c r="D49" s="36" t="str">
        <f>VLOOKUP(Table264[[#This Row],[Kybermittari V2 numero]],Languages!B:F,4,FALSE)</f>
        <v>Kyberriskienhallinnan suunnitelma</v>
      </c>
      <c r="E49" s="36"/>
      <c r="F49" s="36"/>
      <c r="G49" s="36"/>
    </row>
    <row r="50" spans="2:7" x14ac:dyDescent="0.3">
      <c r="B50" s="34" t="s">
        <v>2360</v>
      </c>
      <c r="C50" s="35"/>
      <c r="D50" s="36" t="str">
        <f>VLOOKUP(Table264[[#This Row],[Kybermittari V2 numero]],Languages!B:F,4,FALSE)</f>
        <v>Kyberriskien tunnistaminen</v>
      </c>
      <c r="E50" s="36"/>
      <c r="F50" s="36"/>
      <c r="G50" s="36"/>
    </row>
    <row r="51" spans="2:7" x14ac:dyDescent="0.3">
      <c r="B51" s="34" t="s">
        <v>2399</v>
      </c>
      <c r="C51" s="35"/>
      <c r="D51" s="36" t="str">
        <f>VLOOKUP(Table264[[#This Row],[Kybermittari V2 numero]],Languages!B:F,4,FALSE)</f>
        <v>Riskien analysointi</v>
      </c>
      <c r="E51" s="36"/>
      <c r="F51" s="36"/>
      <c r="G51" s="36"/>
    </row>
    <row r="52" spans="2:7" x14ac:dyDescent="0.3">
      <c r="B52" s="34" t="s">
        <v>2427</v>
      </c>
      <c r="C52" s="35"/>
      <c r="D52" s="36" t="str">
        <f>VLOOKUP(Table264[[#This Row],[Kybermittari V2 numero]],Languages!B:F,4,FALSE)</f>
        <v>Riskeihin reagointi</v>
      </c>
      <c r="E52" s="36"/>
      <c r="F52" s="36"/>
      <c r="G52" s="36"/>
    </row>
    <row r="53" spans="2:7" x14ac:dyDescent="0.3">
      <c r="B53" s="34" t="s">
        <v>2447</v>
      </c>
      <c r="C53" s="35"/>
      <c r="D53" s="36" t="str">
        <f>VLOOKUP(Table264[[#This Row],[Kybermittari V2 numero]],Languages!B:F,4,FALSE)</f>
        <v>Yleisiä hallintatoimia</v>
      </c>
      <c r="E53" s="36"/>
      <c r="F53" s="36"/>
      <c r="G53" s="36"/>
    </row>
    <row r="54" spans="2:7" x14ac:dyDescent="0.3">
      <c r="B54" s="34" t="s">
        <v>168</v>
      </c>
      <c r="C54" s="35"/>
      <c r="D54" s="36" t="str">
        <f>VLOOKUP(Table264[[#This Row],[Kybermittari V2 numero]],Languages!B:F,4,FALSE)</f>
        <v>Tilannekuva (SITUATION)</v>
      </c>
      <c r="E54" s="36"/>
      <c r="F54" s="36"/>
      <c r="G54" s="36"/>
    </row>
    <row r="55" spans="2:7" x14ac:dyDescent="0.3">
      <c r="B55" s="34" t="s">
        <v>2468</v>
      </c>
      <c r="C55" s="35"/>
      <c r="D55" s="36" t="str">
        <f>VLOOKUP(Table264[[#This Row],[Kybermittari V2 numero]],Languages!B:F,4,FALSE)</f>
        <v>Lokienhallinta</v>
      </c>
      <c r="E55" s="36"/>
      <c r="F55" s="36"/>
      <c r="G55" s="36"/>
    </row>
    <row r="56" spans="2:7" x14ac:dyDescent="0.3">
      <c r="B56" s="34" t="s">
        <v>2489</v>
      </c>
      <c r="C56" s="35"/>
      <c r="D56" s="36" t="str">
        <f>VLOOKUP(Table264[[#This Row],[Kybermittari V2 numero]],Languages!B:F,4,FALSE)</f>
        <v>Ympäristöjen valvonta</v>
      </c>
      <c r="E56" s="36"/>
      <c r="F56" s="36"/>
      <c r="G56" s="36"/>
    </row>
    <row r="57" spans="2:7" x14ac:dyDescent="0.3">
      <c r="B57" s="34" t="s">
        <v>2522</v>
      </c>
      <c r="C57" s="35"/>
      <c r="D57" s="36" t="str">
        <f>VLOOKUP(Table264[[#This Row],[Kybermittari V2 numero]],Languages!B:F,4,FALSE)</f>
        <v>Tilannekuvan ylläpito</v>
      </c>
      <c r="E57" s="36"/>
      <c r="F57" s="36"/>
      <c r="G57" s="36"/>
    </row>
    <row r="58" spans="2:7" x14ac:dyDescent="0.3">
      <c r="B58" s="34" t="s">
        <v>2550</v>
      </c>
      <c r="C58" s="35"/>
      <c r="D58" s="36" t="str">
        <f>VLOOKUP(Table264[[#This Row],[Kybermittari V2 numero]],Languages!B:F,4,FALSE)</f>
        <v>Yleisiä hallintatoimia</v>
      </c>
      <c r="E58" s="36"/>
      <c r="F58" s="36"/>
      <c r="G58" s="36"/>
    </row>
    <row r="59" spans="2:7" x14ac:dyDescent="0.3">
      <c r="B59" s="34" t="s">
        <v>260</v>
      </c>
      <c r="C59" s="35"/>
      <c r="D59" s="36" t="str">
        <f>VLOOKUP(Table264[[#This Row],[Kybermittari V2 numero]],Languages!B:F,4,FALSE)</f>
        <v>Kumppaniverkoston riskien hallinta (THIRDPARTY)</v>
      </c>
      <c r="E59" s="36"/>
      <c r="F59" s="36"/>
      <c r="G59" s="36"/>
    </row>
    <row r="60" spans="2:7" x14ac:dyDescent="0.3">
      <c r="B60" s="34" t="s">
        <v>2836</v>
      </c>
      <c r="C60" s="35"/>
      <c r="D60" s="36" t="str">
        <f>VLOOKUP(Table264[[#This Row],[Kybermittari V2 numero]],Languages!B:F,4,FALSE)</f>
        <v>Kumppaniverkoston tunnistaminen ja priorisointi</v>
      </c>
      <c r="E60" s="36"/>
      <c r="F60" s="36"/>
      <c r="G60" s="36"/>
    </row>
    <row r="61" spans="2:7" x14ac:dyDescent="0.3">
      <c r="B61" s="34" t="s">
        <v>2838</v>
      </c>
      <c r="C61" s="35"/>
      <c r="D61" s="36" t="str">
        <f>VLOOKUP(Table264[[#This Row],[Kybermittari V2 numero]],Languages!B:F,4,FALSE)</f>
        <v>Kumppaniverkostoon liittyvien riskien hallinta</v>
      </c>
      <c r="E61" s="36"/>
      <c r="F61" s="36"/>
      <c r="G61" s="36"/>
    </row>
    <row r="62" spans="2:7" x14ac:dyDescent="0.3">
      <c r="B62" s="34" t="s">
        <v>2840</v>
      </c>
      <c r="C62" s="35"/>
      <c r="D62" s="36" t="str">
        <f>VLOOKUP(Table264[[#This Row],[Kybermittari V2 numero]],Languages!B:F,4,FALSE)</f>
        <v>Yleisiä hallintatoimia</v>
      </c>
      <c r="E62" s="36"/>
      <c r="F62" s="36"/>
      <c r="G62" s="36"/>
    </row>
    <row r="63" spans="2:7" x14ac:dyDescent="0.3">
      <c r="B63" s="34" t="s">
        <v>47</v>
      </c>
      <c r="C63" s="35"/>
      <c r="D63" s="36" t="str">
        <f>VLOOKUP(Table264[[#This Row],[Kybermittari V2 numero]],Languages!B:F,4,FALSE)</f>
        <v>Uhkien ja haavoittuvuuksien hallinta (THREAT)</v>
      </c>
      <c r="E63" s="36"/>
      <c r="F63" s="36"/>
      <c r="G63" s="36"/>
    </row>
    <row r="64" spans="2:7" x14ac:dyDescent="0.3">
      <c r="B64" s="34" t="s">
        <v>2639</v>
      </c>
      <c r="C64" s="35"/>
      <c r="D64" s="36" t="str">
        <f>VLOOKUP(Table264[[#This Row],[Kybermittari V2 numero]],Languages!B:F,4,FALSE)</f>
        <v>Haavoittuvuuksien vähentäminen</v>
      </c>
      <c r="E64" s="36"/>
      <c r="F64" s="36"/>
      <c r="G64" s="36"/>
    </row>
    <row r="65" spans="2:7" x14ac:dyDescent="0.3">
      <c r="B65" s="34" t="s">
        <v>2676</v>
      </c>
      <c r="C65" s="35"/>
      <c r="D65" s="36" t="str">
        <f>VLOOKUP(Table264[[#This Row],[Kybermittari V2 numero]],Languages!B:F,4,FALSE)</f>
        <v>Uhkien torjunta ja uhkatiedon jakaminen</v>
      </c>
      <c r="E65" s="36"/>
      <c r="F65" s="36"/>
      <c r="G65" s="36"/>
    </row>
    <row r="66" spans="2:7" x14ac:dyDescent="0.3">
      <c r="B66" s="34" t="s">
        <v>2711</v>
      </c>
      <c r="C66" s="35"/>
      <c r="D66" s="36" t="str">
        <f>VLOOKUP(Table264[[#This Row],[Kybermittari V2 numero]],Languages!B:F,4,FALSE)</f>
        <v>Yleisiä hallintatoimia</v>
      </c>
      <c r="E66" s="36"/>
      <c r="F66" s="36"/>
      <c r="G66" s="36"/>
    </row>
    <row r="67" spans="2:7" x14ac:dyDescent="0.3">
      <c r="B67" s="34" t="s">
        <v>291</v>
      </c>
      <c r="C67" s="35"/>
      <c r="D67" s="36" t="str">
        <f>VLOOKUP(Table264[[#This Row],[Kybermittari V2 numero]],Languages!B:F,4,FALSE)</f>
        <v>Henkilöstön johtaminen ja kehittäminen (WORKFORCE)</v>
      </c>
      <c r="E67" s="36"/>
      <c r="F67" s="36"/>
      <c r="G67" s="36"/>
    </row>
    <row r="68" spans="2:7" x14ac:dyDescent="0.3">
      <c r="B68" s="34" t="s">
        <v>2732</v>
      </c>
      <c r="C68" s="35"/>
      <c r="D68" s="36" t="str">
        <f>VLOOKUP(Table264[[#This Row],[Kybermittari V2 numero]],Languages!B:F,4,FALSE)</f>
        <v>Kyberturvallisuuden vastuiden jakaminen</v>
      </c>
      <c r="E68" s="36"/>
      <c r="F68" s="36"/>
      <c r="G68" s="36"/>
    </row>
    <row r="69" spans="2:7" x14ac:dyDescent="0.3">
      <c r="B69" s="34" t="s">
        <v>2752</v>
      </c>
      <c r="C69" s="35"/>
      <c r="D69" s="36" t="str">
        <f>VLOOKUP(Table264[[#This Row],[Kybermittari V2 numero]],Languages!B:F,4,FALSE)</f>
        <v>Kyberturvallisuuteen keskittyvän henkilöstön kehittäminen</v>
      </c>
      <c r="E69" s="36"/>
      <c r="F69" s="36"/>
      <c r="G69" s="36"/>
    </row>
    <row r="70" spans="2:7" x14ac:dyDescent="0.3">
      <c r="B70" s="34" t="s">
        <v>2774</v>
      </c>
      <c r="C70" s="35"/>
      <c r="D70" s="36" t="str">
        <f>VLOOKUP(Table264[[#This Row],[Kybermittari V2 numero]],Languages!B:F,4,FALSE)</f>
        <v>Henkilöstöhallinnon prosessit</v>
      </c>
      <c r="E70" s="36"/>
      <c r="F70" s="36"/>
      <c r="G70" s="36"/>
    </row>
    <row r="71" spans="2:7" x14ac:dyDescent="0.3">
      <c r="B71" s="34" t="s">
        <v>2800</v>
      </c>
      <c r="C71" s="35"/>
      <c r="D71" s="36" t="str">
        <f>VLOOKUP(Table264[[#This Row],[Kybermittari V2 numero]],Languages!B:F,4,FALSE)</f>
        <v>Koulutus ja kybertietoisuuden lisääminen</v>
      </c>
      <c r="E71" s="36"/>
      <c r="F71" s="36"/>
      <c r="G71" s="36"/>
    </row>
    <row r="72" spans="2:7" x14ac:dyDescent="0.3">
      <c r="B72" s="34" t="s">
        <v>2821</v>
      </c>
      <c r="C72" s="35"/>
      <c r="D72" s="36" t="str">
        <f>VLOOKUP(Table264[[#This Row],[Kybermittari V2 numero]],Languages!B:F,4,FALSE)</f>
        <v>Yleisiä hallintatoimia</v>
      </c>
      <c r="E72" s="36"/>
      <c r="F72" s="36"/>
      <c r="G72" s="36"/>
    </row>
    <row r="73" spans="2:7" ht="148.19999999999999" x14ac:dyDescent="0.3">
      <c r="B73" s="37" t="s">
        <v>542</v>
      </c>
      <c r="C73" s="38"/>
      <c r="D73" s="39" t="str">
        <f>VLOOKUP(Table264[[#This Row],[Kybermittari V2 numero]],Languages!B:F,4,FALSE)</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E73" s="39" t="s">
        <v>2842</v>
      </c>
      <c r="F73" s="39" t="s">
        <v>2898</v>
      </c>
      <c r="G73" s="39" t="s">
        <v>542</v>
      </c>
    </row>
    <row r="74" spans="2:7" ht="102.6" x14ac:dyDescent="0.3">
      <c r="B74" s="37" t="s">
        <v>543</v>
      </c>
      <c r="C74" s="38"/>
      <c r="D74" s="39" t="str">
        <f>VLOOKUP(Table264[[#This Row],[Kybermittari V2 numero]],Languages!B:F,4,FALSE)</f>
        <v>Työntekijöille ja muille entiteeteille jaetaan pääsyvaltuustiedot (kuten salasanat, älykortit tai avaimet). Tasolla 1 tämän ei tarvitse olla systemaattista ja säännöllistä.</v>
      </c>
      <c r="E74" s="39" t="s">
        <v>2842</v>
      </c>
      <c r="F74" s="39" t="s">
        <v>2899</v>
      </c>
      <c r="G74" s="39" t="s">
        <v>543</v>
      </c>
    </row>
    <row r="75" spans="2:7" ht="102.6" x14ac:dyDescent="0.3">
      <c r="B75" s="37" t="s">
        <v>544</v>
      </c>
      <c r="C75" s="38"/>
      <c r="D75" s="39" t="str">
        <f>VLOOKUP(Table264[[#This Row],[Kybermittari V2 numero]],Languages!B:F,4,FALSE)</f>
        <v>Identiteetit poistetaan käytöstä, kun niitä ei enää tarvita. Tasolla 1 tämän ei tarvitse olla systemaattista ja säännöllistä.</v>
      </c>
      <c r="E75" s="39" t="s">
        <v>2842</v>
      </c>
      <c r="F75" s="39" t="s">
        <v>2900</v>
      </c>
      <c r="G75" s="39" t="s">
        <v>544</v>
      </c>
    </row>
    <row r="76" spans="2:7" ht="125.4" x14ac:dyDescent="0.3">
      <c r="B76" s="37" t="s">
        <v>545</v>
      </c>
      <c r="C76" s="38"/>
      <c r="D76" s="39" t="str">
        <f>VLOOKUP(Table264[[#This Row],[Kybermittari V2 numero]],Languages!B:F,4,FALSE)</f>
        <v>Identiteettien ajantasaisuudesta huolehditaan tarkastamalla ja päivittämällä ne aika ajoin ja määriteltyjen tilanteiden kuten järjestelmämuutosten yhteydessä tai organisaatiorakenteen muuttuessa.</v>
      </c>
      <c r="E76" s="39" t="s">
        <v>2844</v>
      </c>
      <c r="F76" s="39" t="s">
        <v>2901</v>
      </c>
      <c r="G76" s="39" t="s">
        <v>546</v>
      </c>
    </row>
    <row r="77" spans="2:7" ht="125.4" x14ac:dyDescent="0.3">
      <c r="B77" s="37" t="s">
        <v>546</v>
      </c>
      <c r="C77" s="38"/>
      <c r="D77" s="39" t="str">
        <f>VLOOKUP(Table264[[#This Row],[Kybermittari V2 numero]],Languages!B:F,4,FALSE)</f>
        <v>Identiteetit poistetaan käytöstä organisaation määrittelemien enimmäismääräaikojen puitteissa, kun niitä ei enää tarvita.</v>
      </c>
      <c r="E77" s="39" t="s">
        <v>2846</v>
      </c>
      <c r="F77" s="39" t="s">
        <v>2902</v>
      </c>
      <c r="G77" s="39" t="s">
        <v>547</v>
      </c>
    </row>
    <row r="78" spans="2:7" ht="409.6" x14ac:dyDescent="0.3">
      <c r="B78" s="37" t="s">
        <v>547</v>
      </c>
      <c r="C78" s="38"/>
      <c r="D78" s="39" t="str">
        <f>VLOOKUP(Table264[[#This Row],[Kybermittari V2 numero]],Languages!B:F,4,FALSE)</f>
        <v>Vahvempaa tai monivaiheista tunnistautumista vaaditaan käyttö- ja pääsyoikeuksille, joihin liittyy korkeampi riski (tällaisia voivat olla esimerkiksi hallinta- tai ylläpitotunnukset, jaetut tunnukset tai etäyhteyden käyttö).</v>
      </c>
      <c r="E78" s="39" t="s">
        <v>2844</v>
      </c>
      <c r="F78" s="39" t="s">
        <v>2903</v>
      </c>
      <c r="G78" s="39" t="s">
        <v>549</v>
      </c>
    </row>
    <row r="79" spans="2:7" ht="91.2" x14ac:dyDescent="0.3">
      <c r="B79" s="37" t="s">
        <v>552</v>
      </c>
      <c r="C79" s="38"/>
      <c r="D79" s="39" t="str">
        <f>VLOOKUP(Table264[[#This Row],[Kybermittari V2 numero]],Languages!B:F,4,FALSE)</f>
        <v>Loogisten käyttöoikeuksien hallinnan valvontakeinoja on käytössä. Tasolla 1 tämän ei tarvitse olla systemaattista ja säännöllistä.</v>
      </c>
      <c r="E79" s="39" t="s">
        <v>2842</v>
      </c>
      <c r="F79" s="39" t="s">
        <v>2904</v>
      </c>
      <c r="G79" s="39" t="s">
        <v>552</v>
      </c>
    </row>
    <row r="80" spans="2:7" ht="91.2" x14ac:dyDescent="0.3">
      <c r="B80" s="37" t="s">
        <v>553</v>
      </c>
      <c r="C80" s="38"/>
      <c r="D80" s="39" t="str">
        <f>VLOOKUP(Table264[[#This Row],[Kybermittari V2 numero]],Languages!B:F,4,FALSE)</f>
        <v>Käyttöoikeudet poistetaan, kun niitä ei enää tarvita. Tasolla 1 tämän ei tarvitse olla systemaattista ja säännöllistä.</v>
      </c>
      <c r="E80" s="39" t="s">
        <v>2844</v>
      </c>
      <c r="F80" s="39" t="s">
        <v>2905</v>
      </c>
      <c r="G80" s="39" t="s">
        <v>553</v>
      </c>
    </row>
    <row r="81" spans="2:7" ht="228" x14ac:dyDescent="0.3">
      <c r="B81" s="37" t="s">
        <v>554</v>
      </c>
      <c r="C81" s="38"/>
      <c r="D81" s="39" t="str">
        <f>VLOOKUP(Table264[[#This Row],[Kybermittari V2 numero]],Languages!B:F,4,FALSE)</f>
        <v>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v>
      </c>
      <c r="E81" s="39" t="s">
        <v>2844</v>
      </c>
      <c r="F81" s="39" t="s">
        <v>2906</v>
      </c>
      <c r="G81" s="39" t="s">
        <v>554</v>
      </c>
    </row>
    <row r="82" spans="2:7" ht="159.6" x14ac:dyDescent="0.3">
      <c r="B82" s="37" t="s">
        <v>555</v>
      </c>
      <c r="C82" s="38"/>
      <c r="D82" s="39" t="str">
        <f>VLOOKUP(Table264[[#This Row],[Kybermittari V2 numero]],Languages!B:F,4,FALSE)</f>
        <v>Käyttöoikeuksien vaatimuksissa on huomioitu pienimmän valtuuden periaate (ref. "principle of least privilege").</v>
      </c>
      <c r="E82" s="39" t="s">
        <v>2842</v>
      </c>
      <c r="F82" s="39" t="s">
        <v>2907</v>
      </c>
      <c r="G82" s="39" t="s">
        <v>555</v>
      </c>
    </row>
    <row r="83" spans="2:7" ht="136.80000000000001" x14ac:dyDescent="0.3">
      <c r="B83" s="37" t="s">
        <v>556</v>
      </c>
      <c r="C83" s="38"/>
      <c r="D83" s="39" t="str">
        <f>VLOOKUP(Table264[[#This Row],[Kybermittari V2 numero]],Languages!B:F,4,FALSE)</f>
        <v>Käyttöoikeuksien vaatimuksissa on huomioitu tehtävien eriyttäminen (ref. "separation of duties").</v>
      </c>
      <c r="E83" s="39" t="s">
        <v>2844</v>
      </c>
      <c r="F83" s="39" t="s">
        <v>2908</v>
      </c>
      <c r="G83" s="39" t="s">
        <v>556</v>
      </c>
    </row>
    <row r="84" spans="2:7" ht="114" x14ac:dyDescent="0.3">
      <c r="B84" s="37" t="s">
        <v>557</v>
      </c>
      <c r="C84" s="38"/>
      <c r="D84" s="39" t="str">
        <f>VLOOKUP(Table264[[#This Row],[Kybermittari V2 numero]],Languages!B:F,4,FALSE)</f>
        <v>Käyttöoikeuspyynnöt tarkastaa ja hyväksyy kyseisen laitteen, ohjelmiston tai tietovarannon omistaja.</v>
      </c>
      <c r="E84" s="39" t="s">
        <v>2842</v>
      </c>
      <c r="F84" s="39" t="s">
        <v>2909</v>
      </c>
      <c r="G84" s="39" t="s">
        <v>557</v>
      </c>
    </row>
    <row r="85" spans="2:7" ht="285" x14ac:dyDescent="0.3">
      <c r="B85" s="37" t="s">
        <v>558</v>
      </c>
      <c r="C85" s="38"/>
      <c r="D85" s="39" t="str">
        <f>VLOOKUP(Table264[[#This Row],[Kybermittari V2 numero]],Languages!B:F,4,FALSE)</f>
        <v>Käyttöoikeudet, joihin liittyy korkeampi riski, tarkastetaan perusteellisemmin ja niiden käyttöä valvotaan tarkemmin.</v>
      </c>
      <c r="E85" s="39" t="s">
        <v>2844</v>
      </c>
      <c r="F85" s="39" t="s">
        <v>2910</v>
      </c>
      <c r="G85" s="39" t="s">
        <v>558</v>
      </c>
    </row>
    <row r="86" spans="2:7" ht="125.4" x14ac:dyDescent="0.3">
      <c r="B86" s="37" t="s">
        <v>559</v>
      </c>
      <c r="C86" s="38"/>
      <c r="D86" s="39" t="str">
        <f>VLOOKUP(Table264[[#This Row],[Kybermittari V2 numero]],Languages!B:F,4,FALSE)</f>
        <v>Käyttöoikeudet tarkastetaan ja päivitetään aika ajoin ja määriteltyjen tilanteiden kuten organisaatiorakenteen muuttuessa tai tilapäisen käyttöoikeuksien korotuksen jälkeen.</v>
      </c>
      <c r="E86" s="39" t="s">
        <v>2842</v>
      </c>
      <c r="F86" s="39" t="s">
        <v>2911</v>
      </c>
      <c r="G86" s="39" t="s">
        <v>559</v>
      </c>
    </row>
    <row r="87" spans="2:7" ht="68.400000000000006" x14ac:dyDescent="0.3">
      <c r="B87" s="37" t="s">
        <v>560</v>
      </c>
      <c r="C87" s="38"/>
      <c r="D87" s="39" t="str">
        <f>VLOOKUP(Table264[[#This Row],[Kybermittari V2 numero]],Languages!B:F,4,FALSE)</f>
        <v>Kirjautumis- ja yhteydenmuodostusyrityksiä seurataan ja niissä havaitut poikkeavuudet toimivat kybertapahtumien indikaattoreina.</v>
      </c>
      <c r="E87" s="39" t="s">
        <v>2844</v>
      </c>
      <c r="F87" s="39" t="s">
        <v>2912</v>
      </c>
      <c r="G87" s="39" t="s">
        <v>560</v>
      </c>
    </row>
    <row r="88" spans="2:7" ht="102.6" x14ac:dyDescent="0.3">
      <c r="B88" s="37" t="s">
        <v>561</v>
      </c>
      <c r="C88" s="38"/>
      <c r="D88" s="39" t="str">
        <f>VLOOKUP(Table264[[#This Row],[Kybermittari V2 numero]],Languages!B:F,4,FALSE)</f>
        <v>Fyysisen pääsynhallinnan valvontakeinoja on käytössä (kuten aitoja, lukkoja tai kylttejä). Tasolla 1 tämän ei tarvitse olla systemaattista ja säännöllistä.</v>
      </c>
      <c r="E88" s="39" t="s">
        <v>2842</v>
      </c>
      <c r="F88" s="39" t="s">
        <v>2913</v>
      </c>
      <c r="G88" s="39" t="s">
        <v>561</v>
      </c>
    </row>
    <row r="89" spans="2:7" ht="102.6" x14ac:dyDescent="0.3">
      <c r="B89" s="37" t="s">
        <v>562</v>
      </c>
      <c r="C89" s="38"/>
      <c r="D89" s="39" t="str">
        <f>VLOOKUP(Table264[[#This Row],[Kybermittari V2 numero]],Languages!B:F,4,FALSE)</f>
        <v>Pääsyoikeudet poistetaan, kun niitä ei enää tarvita. Tasolla 1 tämän ei tarvitse olla systemaattista ja säännöllistä.</v>
      </c>
      <c r="E89" s="39" t="s">
        <v>2844</v>
      </c>
      <c r="F89" s="39" t="s">
        <v>2914</v>
      </c>
      <c r="G89" s="39" t="s">
        <v>562</v>
      </c>
    </row>
    <row r="90" spans="2:7" ht="91.2" x14ac:dyDescent="0.3">
      <c r="B90" s="37" t="s">
        <v>563</v>
      </c>
      <c r="C90" s="38"/>
      <c r="D90" s="39" t="str">
        <f>VLOOKUP(Table264[[#This Row],[Kybermittari V2 numero]],Languages!B:F,4,FALSE)</f>
        <v>Pääsyoikeuksien käytöstä pidetään lokia. Tasolla 1 tämän ei tarvitse olla systemaattista ja säännöllistä.</v>
      </c>
      <c r="E90" s="39" t="s">
        <v>2842</v>
      </c>
      <c r="F90" s="39" t="s">
        <v>2915</v>
      </c>
      <c r="G90" s="39" t="s">
        <v>563</v>
      </c>
    </row>
    <row r="91" spans="2:7" ht="102.6" x14ac:dyDescent="0.3">
      <c r="B91" s="37" t="s">
        <v>564</v>
      </c>
      <c r="C91" s="38"/>
      <c r="D91" s="39" t="str">
        <f>VLOOKUP(Table264[[#This Row],[Kybermittari V2 numero]],Languages!B:F,4,FALSE)</f>
        <v>Pääsyoikeuksille on asetettu tarkempia vaatimuksia (esimerkiksi sääntöjä siitä, kenelle pääsy voidaan myöntää, millä tavoin pääsyoikeudet myönnetään tai missä rajoissa pääsy sallitaan).</v>
      </c>
      <c r="E91" s="39" t="s">
        <v>2844</v>
      </c>
      <c r="F91" s="39" t="s">
        <v>2916</v>
      </c>
      <c r="G91" s="39" t="s">
        <v>564</v>
      </c>
    </row>
    <row r="92" spans="2:7" ht="102.6" x14ac:dyDescent="0.3">
      <c r="B92" s="37" t="s">
        <v>565</v>
      </c>
      <c r="C92" s="38"/>
      <c r="D92" s="39" t="str">
        <f>VLOOKUP(Table264[[#This Row],[Kybermittari V2 numero]],Languages!B:F,4,FALSE)</f>
        <v>Pääsyoikeuksien vaatimuksissa on huomioitu pienimmän valtuuden periaate (ref. "principle of least privilege").</v>
      </c>
      <c r="E92" s="39" t="s">
        <v>2842</v>
      </c>
      <c r="F92" s="39" t="s">
        <v>2917</v>
      </c>
      <c r="G92" s="39" t="s">
        <v>565</v>
      </c>
    </row>
    <row r="93" spans="2:7" ht="102.6" x14ac:dyDescent="0.3">
      <c r="B93" s="37" t="s">
        <v>566</v>
      </c>
      <c r="C93" s="38"/>
      <c r="D93" s="39" t="str">
        <f>VLOOKUP(Table264[[#This Row],[Kybermittari V2 numero]],Languages!B:F,4,FALSE)</f>
        <v>Pääsyoikeuspyynnöt tarkastaa ja hyväksyy kyseisen tilan, laitteen, ohjelmiston tai tietovarannon omistaja.</v>
      </c>
      <c r="E93" s="39" t="s">
        <v>2846</v>
      </c>
      <c r="F93" s="39" t="s">
        <v>2918</v>
      </c>
      <c r="G93" s="39" t="s">
        <v>567</v>
      </c>
    </row>
    <row r="94" spans="2:7" ht="171" x14ac:dyDescent="0.3">
      <c r="B94" s="37" t="s">
        <v>567</v>
      </c>
      <c r="C94" s="38"/>
      <c r="D94" s="39" t="str">
        <f>VLOOKUP(Table264[[#This Row],[Kybermittari V2 numero]],Languages!B:F,4,FALSE)</f>
        <v>Pääsyoikeudet, joihin liittyy korkeampi riski, tarkastetaan perusteellisemmin ja niiden käyttöä valvotaan tarkemmin.</v>
      </c>
      <c r="E94" s="39" t="s">
        <v>2846</v>
      </c>
      <c r="F94" s="39" t="s">
        <v>2919</v>
      </c>
      <c r="G94" s="39" t="s">
        <v>568</v>
      </c>
    </row>
    <row r="95" spans="2:7" ht="125.4" x14ac:dyDescent="0.3">
      <c r="B95" s="37" t="s">
        <v>568</v>
      </c>
      <c r="C95" s="38"/>
      <c r="D95" s="39" t="str">
        <f>VLOOKUP(Table264[[#This Row],[Kybermittari V2 numero]],Languages!B:F,4,FALSE)</f>
        <v>Pääsyoikeudet tarkastetaan ja päivitetään aika ajoin.</v>
      </c>
      <c r="E95" s="39" t="s">
        <v>2846</v>
      </c>
      <c r="F95" s="39" t="s">
        <v>2920</v>
      </c>
      <c r="G95" s="39" t="s">
        <v>569</v>
      </c>
    </row>
    <row r="96" spans="2:7" ht="79.8" x14ac:dyDescent="0.3">
      <c r="B96" s="37" t="s">
        <v>569</v>
      </c>
      <c r="C96" s="38"/>
      <c r="D96" s="39" t="str">
        <f>VLOOKUP(Table264[[#This Row],[Kybermittari V2 numero]],Languages!B:F,4,FALSE)</f>
        <v>Pääsyoikeuksien käyttöä seurataan ja niistä pyritään tunnistamaan mahdollisia kybertapahtumia.</v>
      </c>
      <c r="E96" s="39" t="s">
        <v>2846</v>
      </c>
      <c r="F96" s="39" t="s">
        <v>2921</v>
      </c>
      <c r="G96" s="39" t="s">
        <v>570</v>
      </c>
    </row>
    <row r="97" spans="2:7" ht="91.2" x14ac:dyDescent="0.3">
      <c r="B97" s="37" t="s">
        <v>571</v>
      </c>
      <c r="C97" s="38"/>
      <c r="D97" s="39" t="str">
        <f>VLOOKUP(Table264[[#This Row],[Kybermittari V2 numero]],Languages!B:F,4,FALSE)</f>
        <v>ACCESS-osion toimintaa varten on määritetty dokumentoidut toimintatavat, joita noudatetaan ja päivitetään säännöllisesti.</v>
      </c>
      <c r="E97" s="39" t="s">
        <v>2842</v>
      </c>
      <c r="F97" s="39" t="s">
        <v>158</v>
      </c>
      <c r="G97" s="39" t="s">
        <v>571</v>
      </c>
    </row>
    <row r="98" spans="2:7" ht="239.4" x14ac:dyDescent="0.3">
      <c r="B98" s="37" t="s">
        <v>572</v>
      </c>
      <c r="C98" s="38"/>
      <c r="D98" s="39" t="str">
        <f>VLOOKUP(Table264[[#This Row],[Kybermittari V2 numero]],Languages!B:F,4,FALSE)</f>
        <v>ACCESS-osion toimintaa varten on tarjolla riittävät resurssit (henkilöstö, rahoitus ja työkalut).</v>
      </c>
      <c r="E98" s="39" t="s">
        <v>2842</v>
      </c>
      <c r="F98" s="39" t="s">
        <v>160</v>
      </c>
      <c r="G98" s="39" t="s">
        <v>572</v>
      </c>
    </row>
    <row r="99" spans="2:7" ht="171" x14ac:dyDescent="0.3">
      <c r="B99" s="37" t="s">
        <v>573</v>
      </c>
      <c r="C99" s="38"/>
      <c r="D99" s="39" t="str">
        <f>VLOOKUP(Table264[[#This Row],[Kybermittari V2 numero]],Languages!B:F,4,FALSE)</f>
        <v>ACCESS-osion toimintaa ohjataan vaatimuksilla, jotka on asetettu organisaation johtotason politiikassa (tai vastaavassa ohjeistuksessa).</v>
      </c>
      <c r="E99" s="39" t="s">
        <v>2842</v>
      </c>
      <c r="F99" s="39" t="s">
        <v>2922</v>
      </c>
      <c r="G99" s="39" t="s">
        <v>573</v>
      </c>
    </row>
    <row r="100" spans="2:7" ht="159.6" x14ac:dyDescent="0.3">
      <c r="B100" s="37" t="s">
        <v>574</v>
      </c>
      <c r="C100" s="38"/>
      <c r="D100" s="39" t="str">
        <f>VLOOKUP(Table264[[#This Row],[Kybermittari V2 numero]],Languages!B:F,4,FALSE)</f>
        <v>ACCESS-osion toimintaa suorittavilla työntekijöillä on riittävät tiedot ja taidot tehtäviensä suorittamiseen.</v>
      </c>
      <c r="E100" s="39" t="s">
        <v>2846</v>
      </c>
      <c r="F100" s="39" t="s">
        <v>165</v>
      </c>
      <c r="G100" s="39" t="s">
        <v>575</v>
      </c>
    </row>
    <row r="101" spans="2:7" ht="136.80000000000001" x14ac:dyDescent="0.3">
      <c r="B101" s="37" t="s">
        <v>575</v>
      </c>
      <c r="C101" s="38"/>
      <c r="D101" s="39" t="str">
        <f>VLOOKUP(Table264[[#This Row],[Kybermittari V2 numero]],Languages!B:F,4,FALSE)</f>
        <v>ACCESS-osion toiminnan suorittamiseen tarvittavat vastuut, tilivelvollisuudet ja valtuutukset on jalkautettu soveltuville työntekijöille.</v>
      </c>
      <c r="E101" s="39" t="s">
        <v>2846</v>
      </c>
      <c r="F101" s="39" t="s">
        <v>163</v>
      </c>
      <c r="G101" s="39" t="s">
        <v>574</v>
      </c>
    </row>
    <row r="102" spans="2:7" ht="34.200000000000003" x14ac:dyDescent="0.3">
      <c r="B102" s="37" t="s">
        <v>576</v>
      </c>
      <c r="C102" s="38"/>
      <c r="D102" s="39" t="str">
        <f>VLOOKUP(Table264[[#This Row],[Kybermittari V2 numero]],Languages!B:F,4,FALSE)</f>
        <v>ACCESS-osion toiminnan vaikuttavuutta arvioidaan ja seurataan.</v>
      </c>
      <c r="E102" s="39" t="s">
        <v>2842</v>
      </c>
      <c r="F102" s="39" t="s">
        <v>167</v>
      </c>
      <c r="G102" s="39" t="s">
        <v>576</v>
      </c>
    </row>
    <row r="103" spans="2:7" ht="91.2" x14ac:dyDescent="0.3">
      <c r="B103" s="37" t="s">
        <v>711</v>
      </c>
      <c r="C103" s="38"/>
      <c r="D103" s="39" t="str">
        <f>VLOOKUP(Table264[[#This Row],[Kybermittari V2 numero]],Languages!B:F,4,FALSE)</f>
        <v>Organisaatiolla on suunnitelma tai strategia kyberarkkitehtuurin kehittämiselle (joka sisältää esimerkiksi kyberarkkitehtuurin tavoitteet, prioriteetit, vastuut ja seurannan). Tasolla 1 sen kehittämisen ja ylläpidon ei tarvitse olla systemaattista ja säännöllistä.</v>
      </c>
      <c r="E103" s="39" t="s">
        <v>2842</v>
      </c>
      <c r="F103" s="39" t="s">
        <v>2923</v>
      </c>
      <c r="G103" s="39" t="s">
        <v>711</v>
      </c>
    </row>
    <row r="104" spans="2:7" ht="102.6" x14ac:dyDescent="0.3">
      <c r="B104" s="37" t="s">
        <v>712</v>
      </c>
      <c r="C104" s="38"/>
      <c r="D104" s="39" t="str">
        <f>VLOOKUP(Table264[[#This Row],[Kybermittari V2 numero]],Languages!B:F,4,FALSE)</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E104" s="39" t="s">
        <v>2846</v>
      </c>
      <c r="F104" s="39" t="s">
        <v>2924</v>
      </c>
      <c r="G104" s="39" t="s">
        <v>712</v>
      </c>
    </row>
    <row r="105" spans="2:7" ht="136.80000000000001" x14ac:dyDescent="0.3">
      <c r="B105" s="37" t="s">
        <v>713</v>
      </c>
      <c r="C105" s="38"/>
      <c r="D105" s="39" t="str">
        <f>VLOOKUP(Table264[[#This Row],[Kybermittari V2 numero]],Languages!B:F,4,FALSE)</f>
        <v>Kyberarkkitehtuuri on määritetty, dokumentoitu ja sitä ylläpidetään. Arkkitehtuuri kattaa organisaation IT/OT järjestelmät ja verkot ja se on linjassa järjestelmien, laitteiden, ohjelmistojen ja tietovarantojen kategorisoinnin ja priorisoinnin kanssa.</v>
      </c>
      <c r="E105" s="39" t="s">
        <v>2842</v>
      </c>
      <c r="F105" s="39" t="s">
        <v>2925</v>
      </c>
      <c r="G105" s="39" t="s">
        <v>713</v>
      </c>
    </row>
    <row r="106" spans="2:7" ht="79.8" x14ac:dyDescent="0.3">
      <c r="B106" s="37" t="s">
        <v>714</v>
      </c>
      <c r="C106" s="38"/>
      <c r="D106" s="39" t="str">
        <f>VLOOKUP(Table264[[#This Row],[Kybermittari V2 numero]],Languages!B:F,4,FALSE)</f>
        <v>Kyberarkkitehtuurille on määritetty hallintamalli (ref. "governance"), jota ylläpidetään (esim. arkkitehtuurin arviointitoimikunta). Hallintamalli kattaa vaatimukset säännöllisistä arkkitehtuurikatselmoinneista sekä päätöksenteon poikkeusprosessille.</v>
      </c>
      <c r="E106" s="39" t="s">
        <v>2846</v>
      </c>
      <c r="F106" s="39" t="s">
        <v>2926</v>
      </c>
      <c r="G106" s="39" t="s">
        <v>714</v>
      </c>
    </row>
    <row r="107" spans="2:7" ht="91.2" x14ac:dyDescent="0.3">
      <c r="B107" s="37" t="s">
        <v>715</v>
      </c>
      <c r="C107" s="38"/>
      <c r="D107" s="39" t="str">
        <f>VLOOKUP(Table264[[#This Row],[Kybermittari V2 numero]],Languages!B:F,4,FALSE)</f>
        <v>Kyberarkkitehtuuri määrittää kyberturvallisuusvaatimukset toiminnon kannalta tärkeille laitteille, ohjelmistoille ja tietovarannoille.</v>
      </c>
      <c r="E107" s="39" t="s">
        <v>2846</v>
      </c>
      <c r="F107" s="39" t="s">
        <v>2927</v>
      </c>
      <c r="G107" s="39" t="s">
        <v>716</v>
      </c>
    </row>
    <row r="108" spans="2:7" ht="91.2" x14ac:dyDescent="0.3">
      <c r="B108" s="37" t="s">
        <v>716</v>
      </c>
      <c r="C108" s="38"/>
      <c r="D108" s="39" t="str">
        <f>VLOOKUP(Table264[[#This Row],[Kybermittari V2 numero]],Languages!B:F,4,FALSE)</f>
        <v>Kyberturvallisuuden suojausmekanismit on valittu ja toteutettu siten, että kyberturvallisuusvaatimukset toteutuvat.</v>
      </c>
      <c r="E108" s="39" t="s">
        <v>2846</v>
      </c>
      <c r="F108" s="39" t="s">
        <v>2928</v>
      </c>
      <c r="G108" s="39" t="s">
        <v>717</v>
      </c>
    </row>
    <row r="109" spans="2:7" ht="91.2" x14ac:dyDescent="0.3">
      <c r="B109" s="37" t="s">
        <v>717</v>
      </c>
      <c r="C109" s="38"/>
      <c r="D109" s="39" t="str">
        <f>VLOOKUP(Table264[[#This Row],[Kybermittari V2 numero]],Languages!B:F,4,FALSE)</f>
        <v>Kyberarkkitehtuurin kehittämissuunnitelma tai strategia ja kyberarkkitehtuurin hallinta ovat linjassa organisaation yritysarkkitehtuuristrategian (myös "kokonaisarkkitehtuuri") ja yritysarkkitehtuurin hallinnan kanssa.</v>
      </c>
      <c r="E109" s="39" t="s">
        <v>2846</v>
      </c>
      <c r="F109" s="39" t="s">
        <v>2929</v>
      </c>
      <c r="G109" s="39" t="s">
        <v>718</v>
      </c>
    </row>
    <row r="110" spans="2:7" ht="102.6" x14ac:dyDescent="0.3">
      <c r="B110" s="37" t="s">
        <v>718</v>
      </c>
      <c r="C110" s="38"/>
      <c r="D110" s="39" t="str">
        <f>VLOOKUP(Table264[[#This Row],[Kybermittari V2 numero]],Languages!B:F,4,FALSE)</f>
        <v>Organisaation järjestelmien ja verkkojen vaatimustenmukaisuutta kyberarkkitehtuuriin nähden arvioidaan aika ajoin ja määriteltyjen tilanteiden kuten järjestelmämuutosten tai ulkoisten tapahtumien yhteydessä.</v>
      </c>
      <c r="E110" s="39" t="s">
        <v>2846</v>
      </c>
      <c r="F110" s="39" t="s">
        <v>2930</v>
      </c>
      <c r="G110" s="39" t="s">
        <v>719</v>
      </c>
    </row>
    <row r="111" spans="2:7" ht="125.4" x14ac:dyDescent="0.3">
      <c r="B111" s="37" t="s">
        <v>719</v>
      </c>
      <c r="C111" s="38"/>
      <c r="D111" s="39" t="str">
        <f>VLOOKUP(Table264[[#This Row],[Kybermittari V2 numero]],Languages!B:F,4,FALSE)</f>
        <v>Kyberarkkitehtuuria ohjaavat organisaation riskiarvioinneista saama tieto [kts. RISK-3d] sekä organisaation uhkaprofiili [kts. THREAT-2d].</v>
      </c>
      <c r="E111" s="39" t="s">
        <v>2844</v>
      </c>
      <c r="F111" s="39" t="s">
        <v>2931</v>
      </c>
      <c r="G111" s="39" t="s">
        <v>720</v>
      </c>
    </row>
    <row r="112" spans="2:7" ht="114" x14ac:dyDescent="0.3">
      <c r="B112" s="37" t="s">
        <v>720</v>
      </c>
      <c r="C112" s="38"/>
      <c r="D112" s="39" t="str">
        <f>VLOOKUP(Table264[[#This Row],[Kybermittari V2 numero]],Languages!B:F,4,FALSE)</f>
        <v>Kyberarkkitehtuuri käsittelee ennalta määriteltyjä toimintatiloja [kts. SITUATION-3h].</v>
      </c>
      <c r="E112" s="39" t="s">
        <v>2846</v>
      </c>
      <c r="F112" s="39" t="s">
        <v>2932</v>
      </c>
      <c r="G112" s="39" t="s">
        <v>721</v>
      </c>
    </row>
    <row r="113" spans="2:7" ht="114" x14ac:dyDescent="0.3">
      <c r="B113" s="37" t="s">
        <v>722</v>
      </c>
      <c r="C113" s="38"/>
      <c r="D113" s="39" t="str">
        <f>VLOOKUP(Table264[[#This Row],[Kybermittari V2 numero]],Languages!B:F,4,FALSE)</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E113" s="39" t="s">
        <v>2846</v>
      </c>
      <c r="F113" s="39" t="s">
        <v>2933</v>
      </c>
      <c r="G113" s="39" t="s">
        <v>723</v>
      </c>
    </row>
    <row r="114" spans="2:7" ht="262.2" x14ac:dyDescent="0.3">
      <c r="B114" s="37" t="s">
        <v>723</v>
      </c>
      <c r="C114" s="38"/>
      <c r="D114" s="39" t="str">
        <f>VLOOKUP(Table264[[#This Row],[Kybermittari V2 numero]],Languages!B:F,4,FALSE)</f>
        <v>Toiminnon kannalta tärkeät laitteet, ohjelmistot ja tietovarannot on segmentoitu loogisesti tai fyysisesti eri turvallisuusvyöhykkeisiin perustuen niille asetettuihin kyberturvallisuusvaatimuksiin [kts. ASSET-1a, ASSET-2a].</v>
      </c>
      <c r="E114" s="39" t="s">
        <v>2848</v>
      </c>
      <c r="F114" s="39" t="s">
        <v>2934</v>
      </c>
      <c r="G114" s="39" t="s">
        <v>725</v>
      </c>
    </row>
    <row r="115" spans="2:7" ht="102.6" x14ac:dyDescent="0.3">
      <c r="B115" s="37" t="s">
        <v>724</v>
      </c>
      <c r="C115" s="38"/>
      <c r="D115" s="39" t="str">
        <f>VLOOKUP(Table264[[#This Row],[Kybermittari V2 numero]],Languages!B:F,4,FALSE)</f>
        <v>Verkkojen suojauksessa huomioidaan pienimmän valtuuden ja pienimmän toiminnallisuuden periaatteet.</v>
      </c>
      <c r="E115" s="39" t="s">
        <v>2846</v>
      </c>
      <c r="F115" s="39" t="s">
        <v>2935</v>
      </c>
      <c r="G115" s="39" t="s">
        <v>726</v>
      </c>
    </row>
    <row r="116" spans="2:7" ht="102.6" x14ac:dyDescent="0.3">
      <c r="B116" s="37" t="s">
        <v>725</v>
      </c>
      <c r="C116" s="38"/>
      <c r="D116" s="39" t="str">
        <f>VLOOKUP(Table264[[#This Row],[Kybermittari V2 numero]],Languages!B:F,4,FALSE)</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E116" s="39" t="s">
        <v>2846</v>
      </c>
      <c r="F116" s="39" t="s">
        <v>2936</v>
      </c>
      <c r="G116" s="39" t="s">
        <v>724</v>
      </c>
    </row>
    <row r="117" spans="2:7" ht="45.6" x14ac:dyDescent="0.3">
      <c r="B117" s="37" t="s">
        <v>726</v>
      </c>
      <c r="C117" s="38"/>
      <c r="D117" s="39" t="str">
        <f>VLOOKUP(Table264[[#This Row],[Kybermittari V2 numero]],Languages!B:F,4,FALSE)</f>
        <v>Verkkojen suojaamiseen kuuluu valittujen turvallisuusvyöhykkeiden verkkoliikenteen valvonta, analysointi ja hallinta (esimerkiksi palomuurit, whitelisting, murtojen havaitsemis- ja estämisjärjestelmät (IDPS)).</v>
      </c>
      <c r="E117" s="39" t="e">
        <v>#N/A</v>
      </c>
      <c r="F117" s="39" t="e">
        <v>#N/A</v>
      </c>
      <c r="G117" s="39" t="e">
        <v>#N/A</v>
      </c>
    </row>
    <row r="118" spans="2:7" ht="114" x14ac:dyDescent="0.3">
      <c r="B118" s="37" t="s">
        <v>727</v>
      </c>
      <c r="C118" s="38"/>
      <c r="D118" s="39" t="str">
        <f>VLOOKUP(Table264[[#This Row],[Kybermittari V2 numero]],Languages!B:F,4,FALSE)</f>
        <v>Verkkoliikennettä ja sähköpostia valvotaan, analysoidaan ja hallitaan (esimerkiksi estämällä haitallisia linkkejä tai epäilyttäviä latauksia, sähköpostin autentikointi tai IP-osoitteiden estäminen).</v>
      </c>
      <c r="E118" s="39" t="s">
        <v>2846</v>
      </c>
      <c r="F118" s="39" t="s">
        <v>2937</v>
      </c>
      <c r="G118" s="39" t="s">
        <v>728</v>
      </c>
    </row>
    <row r="119" spans="2:7" ht="273.60000000000002" x14ac:dyDescent="0.3">
      <c r="B119" s="37" t="s">
        <v>728</v>
      </c>
      <c r="C119" s="38"/>
      <c r="D119" s="39" t="str">
        <f>VLOOKUP(Table264[[#This Row],[Kybermittari V2 numero]],Languages!B:F,4,FALSE)</f>
        <v>Kaikki laitteet, ohjelmistot ja tietovarannot on segmentoitu turvallisuusvyöhykkeisiin perustuen niille asetettuihin kybervaatimuksiin.</v>
      </c>
      <c r="E119" s="39" t="s">
        <v>2846</v>
      </c>
      <c r="F119" s="39" t="s">
        <v>2938</v>
      </c>
      <c r="G119" s="39" t="s">
        <v>729</v>
      </c>
    </row>
    <row r="120" spans="2:7" ht="91.2" x14ac:dyDescent="0.3">
      <c r="B120" s="37" t="s">
        <v>729</v>
      </c>
      <c r="C120" s="38"/>
      <c r="D120" s="39" t="str">
        <f>VLOOKUP(Table264[[#This Row],[Kybermittari V2 numero]],Languages!B:F,4,FALSE)</f>
        <v>Verkkojen eristys on toteutettu soveltuvin osin siten että laitteet, ohjelmistot ja tietovarannot on segmentoitu loogisesti tai fyysisesti omiin turva-alueisiinsa, joilla on jokaisella oma todentamisensa.</v>
      </c>
      <c r="E120" s="39" t="s">
        <v>2848</v>
      </c>
      <c r="F120" s="39" t="s">
        <v>2939</v>
      </c>
      <c r="G120" s="39" t="s">
        <v>730</v>
      </c>
    </row>
    <row r="121" spans="2:7" ht="136.80000000000001" x14ac:dyDescent="0.3">
      <c r="B121" s="37" t="s">
        <v>730</v>
      </c>
      <c r="C121" s="38"/>
      <c r="D121" s="39" t="str">
        <f>VLOOKUP(Table264[[#This Row],[Kybermittari V2 numero]],Languages!B:F,4,FALSE)</f>
        <v>Mahdolliset OT-verkot ovat toiminnallisesti erillään IT-verkoista siten, että OT-toiminnot eivät häiriinny IT-järjestelmien vikaantuessa. [Tulkintaohje: mikäli OT-verkkoja tai vastaavia ei ole, aseteta käytäntö "täysin toteutetuksi"]</v>
      </c>
      <c r="E121" s="39" t="s">
        <v>2848</v>
      </c>
      <c r="F121" s="39" t="s">
        <v>2940</v>
      </c>
      <c r="G121" s="39" t="s">
        <v>731</v>
      </c>
    </row>
    <row r="122" spans="2:7" ht="45.6" x14ac:dyDescent="0.3">
      <c r="B122" s="37" t="s">
        <v>731</v>
      </c>
      <c r="C122" s="38"/>
      <c r="D122" s="39" t="str">
        <f>VLOOKUP(Table264[[#This Row],[Kybermittari V2 numero]],Languages!B:F,4,FALSE)</f>
        <v>Verkkoyhteyksiä suojataan suhteessa niiden organisaatiolle aiheuttamaan riskiin (esimerkiksi suojattujen yhteyksien käyttö etäyhteyden yli tehtävissä hallinta- tai ylläpitotoimissa).</v>
      </c>
      <c r="E122" s="39" t="e">
        <v>#N/A</v>
      </c>
      <c r="F122" s="39" t="e">
        <v>#N/A</v>
      </c>
      <c r="G122" s="39" t="e">
        <v>#N/A</v>
      </c>
    </row>
    <row r="123" spans="2:7" ht="79.8" x14ac:dyDescent="0.3">
      <c r="B123" s="37" t="s">
        <v>732</v>
      </c>
      <c r="C123" s="38"/>
      <c r="D123" s="39" t="str">
        <f>VLOOKUP(Table264[[#This Row],[Kybermittari V2 numero]],Languages!B:F,4,FALSE)</f>
        <v>Laitteiden yhteyksiä verkkoon hallitaan siten, että vain luvalliset laitteet voivat muodostaa yhteyden (esimerkiksi laitetason pääsynhallinta (NAC)).</v>
      </c>
      <c r="E123" s="39" t="s">
        <v>2846</v>
      </c>
      <c r="F123" s="39" t="s">
        <v>2941</v>
      </c>
      <c r="G123" s="39" t="s">
        <v>732</v>
      </c>
    </row>
    <row r="124" spans="2:7" ht="102.6" x14ac:dyDescent="0.3">
      <c r="B124" s="37" t="s">
        <v>733</v>
      </c>
      <c r="C124" s="38"/>
      <c r="D124" s="39" t="str">
        <f>VLOOKUP(Table264[[#This Row],[Kybermittari V2 numero]],Languages!B:F,4,FALSE)</f>
        <v>Kyberarkkitehtuuri mahdollistaa saastuneiden laitteiden, ohjelmistojen ja tietovarantojen erottamisen muista.</v>
      </c>
      <c r="E124" s="39" t="s">
        <v>2842</v>
      </c>
      <c r="F124" s="39" t="s">
        <v>2942</v>
      </c>
      <c r="G124" s="39" t="s">
        <v>733</v>
      </c>
    </row>
    <row r="125" spans="2:7" ht="125.4" x14ac:dyDescent="0.3">
      <c r="B125" s="37" t="s">
        <v>734</v>
      </c>
      <c r="C125" s="38"/>
      <c r="D125" s="39" t="str">
        <f>VLOOKUP(Table264[[#This Row],[Kybermittari V2 numero]],Languages!B:F,4,FALSE)</f>
        <v>Kyberturvallisuuden suojausmekanismeja on käytössä toiminnon kannalta tärkeille laitteille, ohjelmistoille ja tietovarannoille. Tasolla 1 tämän ei tarvitse olla systemaattista ja säännöllistä.</v>
      </c>
      <c r="E125" s="39" t="s">
        <v>2849</v>
      </c>
      <c r="F125" s="39" t="s">
        <v>2943</v>
      </c>
      <c r="G125" s="39" t="s">
        <v>734</v>
      </c>
    </row>
    <row r="126" spans="2:7" ht="22.8" x14ac:dyDescent="0.3">
      <c r="B126" s="37" t="s">
        <v>735</v>
      </c>
      <c r="C126" s="38"/>
      <c r="D126" s="39" t="str">
        <f>VLOOKUP(Table264[[#This Row],[Kybermittari V2 numero]],Languages!B:F,4,FALSE)</f>
        <v>Tiukempia suojausmekanismeja käytetään korkean prioriteetin laitteille, ohjelmistoille ja tietovarannoille.</v>
      </c>
      <c r="E126" s="39" t="e">
        <v>#N/A</v>
      </c>
      <c r="F126" s="39" t="e">
        <v>#N/A</v>
      </c>
      <c r="G126" s="39" t="e">
        <v>#N/A</v>
      </c>
    </row>
    <row r="127" spans="2:7" ht="148.19999999999999" x14ac:dyDescent="0.3">
      <c r="B127" s="37" t="s">
        <v>736</v>
      </c>
      <c r="C127" s="38"/>
      <c r="D127" s="39" t="str">
        <f>VLOOKUP(Table264[[#This Row],[Kybermittari V2 numero]],Languages!B:F,4,FALSE)</f>
        <v>Pienimmän käyttöoikeuden periaate on pantu täytäntöön (esimerkiksi rajoittamalla hallinta- tai ylläpitotunnusten oikeuksia).</v>
      </c>
      <c r="E127" s="39" t="s">
        <v>2842</v>
      </c>
      <c r="F127" s="39" t="s">
        <v>2944</v>
      </c>
      <c r="G127" s="39" t="s">
        <v>736</v>
      </c>
    </row>
    <row r="128" spans="2:7" ht="91.2" x14ac:dyDescent="0.3">
      <c r="B128" s="37" t="s">
        <v>737</v>
      </c>
      <c r="C128" s="38"/>
      <c r="D128" s="39" t="str">
        <f>VLOOKUP(Table264[[#This Row],[Kybermittari V2 numero]],Languages!B:F,4,FALSE)</f>
        <v>Pienimmän toiminnallisuuden periaate on pantu täytäntöön (esim. rajoittamalla käytettäviä palveluita, ohjelmia, portteja tai liitettäviä laitteita).</v>
      </c>
      <c r="E128" s="39" t="s">
        <v>2842</v>
      </c>
      <c r="F128" s="39" t="s">
        <v>2945</v>
      </c>
      <c r="G128" s="39" t="s">
        <v>737</v>
      </c>
    </row>
    <row r="129" spans="2:7" ht="91.2" x14ac:dyDescent="0.3">
      <c r="B129" s="37" t="s">
        <v>738</v>
      </c>
      <c r="C129" s="38"/>
      <c r="D129" s="39" t="str">
        <f>VLOOKUP(Table264[[#This Row],[Kybermittari V2 numero]],Languages!B:F,4,FALSE)</f>
        <v>Turvallisia konfiguraatioita käytetään soveltuvin osin osana laitteiden, ohjelmistojen ja tietovarantojen käyttöönottoprosessia.</v>
      </c>
      <c r="E129" s="39" t="s">
        <v>2844</v>
      </c>
      <c r="F129" s="39" t="s">
        <v>2946</v>
      </c>
      <c r="G129" s="39" t="s">
        <v>738</v>
      </c>
    </row>
    <row r="130" spans="2:7" ht="91.2" x14ac:dyDescent="0.3">
      <c r="B130" s="37" t="s">
        <v>739</v>
      </c>
      <c r="C130" s="38"/>
      <c r="D130" s="39" t="str">
        <f>VLOOKUP(Table264[[#This Row],[Kybermittari V2 numero]],Languages!B:F,4,FALSE)</f>
        <v>Tietoturvaohjelmistot vaaditaan soveltuvin osin osana laitteiden konfiguraatiota (esimerkiksi päätelaitteen turva- ja havainnointiratkaisut tai päätelaitekohtaiset palomuuriratkaisut).</v>
      </c>
      <c r="E130" s="39" t="s">
        <v>2842</v>
      </c>
      <c r="F130" s="39" t="s">
        <v>2947</v>
      </c>
      <c r="G130" s="39" t="s">
        <v>739</v>
      </c>
    </row>
    <row r="131" spans="2:7" ht="34.200000000000003" x14ac:dyDescent="0.3">
      <c r="B131" s="37" t="s">
        <v>740</v>
      </c>
      <c r="C131" s="38"/>
      <c r="D131" s="39" t="str">
        <f>VLOOKUP(Table264[[#This Row],[Kybermittari V2 numero]],Languages!B:F,4,FALSE)</f>
        <v>Siirrettäviä ja irrotettavia muistilaitteita valvotaan (esimerkiksi rajoittamalla USB-laitteiden tai ulkoisten levyjen käyttöä).</v>
      </c>
      <c r="E131" s="39" t="s">
        <v>2842</v>
      </c>
      <c r="F131" s="39" t="s">
        <v>360</v>
      </c>
      <c r="G131" s="39" t="s">
        <v>740</v>
      </c>
    </row>
    <row r="132" spans="2:7" ht="125.4" x14ac:dyDescent="0.3">
      <c r="B132" s="37" t="s">
        <v>741</v>
      </c>
      <c r="C132" s="38"/>
      <c r="D132" s="39" t="str">
        <f>VLOOKUP(Table264[[#This Row],[Kybermittari V2 numero]],Languages!B:F,4,FALSE)</f>
        <v>Kyberturvallisuuden suojausmekanismeja (mukaan lukien fyysiset pääsynhallinnan keinot) käytetään kaikkien toimintoon kuuluvien laitteiden, ohjelmistojen ja tietovarantojen kohdalla, joko laitetasolla tai muilla keinoin, mikäli laitetason kontrolleja ei voida toteuttaa.</v>
      </c>
      <c r="E132" s="39" t="s">
        <v>2844</v>
      </c>
      <c r="F132" s="39" t="s">
        <v>2948</v>
      </c>
      <c r="G132" s="39" t="s">
        <v>741</v>
      </c>
    </row>
    <row r="133" spans="2:7" ht="91.2" x14ac:dyDescent="0.3">
      <c r="B133" s="37" t="s">
        <v>742</v>
      </c>
      <c r="C133" s="38"/>
      <c r="D133" s="39" t="str">
        <f>VLOOKUP(Table264[[#This Row],[Kybermittari V2 numero]],Languages!B:F,4,FALSE)</f>
        <v>Laiteohjelmistojen (firmware) konfiguraatioita ja muutoksia hallitaan koko laitteen eliniän ajan.</v>
      </c>
      <c r="E133" s="39" t="s">
        <v>2844</v>
      </c>
      <c r="F133" s="39" t="s">
        <v>2949</v>
      </c>
      <c r="G133" s="39" t="s">
        <v>745</v>
      </c>
    </row>
    <row r="134" spans="2:7" ht="45.6" x14ac:dyDescent="0.3">
      <c r="B134" s="37" t="s">
        <v>743</v>
      </c>
      <c r="C134" s="38"/>
      <c r="D134" s="39" t="str">
        <f>VLOOKUP(Table264[[#This Row],[Kybermittari V2 numero]],Languages!B:F,4,FALSE)</f>
        <v>Suojausmekanismeja on käytössä estämään luvattoman koodin suorittaminen.</v>
      </c>
      <c r="E134" s="39" t="s">
        <v>2844</v>
      </c>
      <c r="F134" s="39" t="s">
        <v>369</v>
      </c>
      <c r="G134" s="39" t="s">
        <v>746</v>
      </c>
    </row>
    <row r="135" spans="2:7" ht="159.6" x14ac:dyDescent="0.3">
      <c r="B135" s="37" t="s">
        <v>747</v>
      </c>
      <c r="C135" s="38"/>
      <c r="D135" s="39" t="str">
        <f>VLOOKUP(Table264[[#This Row],[Kybermittari V2 numero]],Languages!B:F,4,FALSE)</f>
        <v>Sisäisesti kehitettävät ohjelmistot ja sovellukset, jotka on tarkoitettu otettavaksi käyttöön korkean prioriteetin laitteissa tai ohjelmistoissa [kts. ASSET-1d], kehitetään käyttäen turvallisen sovelluskehityksen periaatteita.</v>
      </c>
      <c r="E135" s="39" t="s">
        <v>2844</v>
      </c>
      <c r="F135" s="39" t="s">
        <v>2950</v>
      </c>
      <c r="G135" s="39" t="s">
        <v>747</v>
      </c>
    </row>
    <row r="136" spans="2:7" ht="216.6" x14ac:dyDescent="0.3">
      <c r="B136" s="37" t="s">
        <v>748</v>
      </c>
      <c r="C136" s="38"/>
      <c r="D136" s="39" t="str">
        <f>VLOOKUP(Table264[[#This Row],[Kybermittari V2 numero]],Languages!B:F,4,FALSE)</f>
        <v>Korkean prioriteetin laitteisiin tai ohjelmistoihin [kts. ASSET-1d] tehtävien ohjelmisto- ja sovellushankintojen valinnassa huomioidaan noudattaako toimittaja turvallisen sovelluskehityksen periaatteita.</v>
      </c>
      <c r="E136" s="39" t="s">
        <v>2844</v>
      </c>
      <c r="F136" s="39" t="s">
        <v>2951</v>
      </c>
      <c r="G136" s="39" t="s">
        <v>748</v>
      </c>
    </row>
    <row r="137" spans="2:7" ht="22.8" x14ac:dyDescent="0.3">
      <c r="B137" s="37" t="s">
        <v>749</v>
      </c>
      <c r="C137" s="38"/>
      <c r="D137" s="39" t="str">
        <f>VLOOKUP(Table264[[#This Row],[Kybermittari V2 numero]],Languages!B:F,4,FALSE)</f>
        <v>Ohjelmistojen ja sovellusten käyttöönottoprosessissa edellytetään turvallisia ohjelmistokonfiguraatioita.</v>
      </c>
      <c r="E137" s="39" t="s">
        <v>2844</v>
      </c>
      <c r="F137" s="39" t="s">
        <v>373</v>
      </c>
      <c r="G137" s="39" t="s">
        <v>749</v>
      </c>
    </row>
    <row r="138" spans="2:7" ht="79.8" x14ac:dyDescent="0.3">
      <c r="B138" s="37" t="s">
        <v>750</v>
      </c>
      <c r="C138" s="38"/>
      <c r="D138" s="39" t="str">
        <f>VLOOKUP(Table264[[#This Row],[Kybermittari V2 numero]],Languages!B:F,4,FALSE)</f>
        <v>Kaikki sisäisesti kehitettävät ohjelmistot ja sovellukset kehitetään käyttäen turvallisen sovelluskehityksen periaatteita.</v>
      </c>
      <c r="E138" s="39" t="s">
        <v>2842</v>
      </c>
      <c r="F138" s="39" t="s">
        <v>2952</v>
      </c>
      <c r="G138" s="39" t="s">
        <v>750</v>
      </c>
    </row>
    <row r="139" spans="2:7" ht="171" x14ac:dyDescent="0.3">
      <c r="B139" s="37" t="s">
        <v>751</v>
      </c>
      <c r="C139" s="38"/>
      <c r="D139" s="39" t="str">
        <f>VLOOKUP(Table264[[#This Row],[Kybermittari V2 numero]],Languages!B:F,4,FALSE)</f>
        <v>Kaikkien ohjelmisto- ja sovellushankintojen valinnassa huomioidaan noudattaako toimittaja turvallisen sovelluskehityksen periaatteita.</v>
      </c>
      <c r="E139" s="39" t="s">
        <v>2842</v>
      </c>
      <c r="F139" s="39" t="s">
        <v>2953</v>
      </c>
      <c r="G139" s="39" t="s">
        <v>751</v>
      </c>
    </row>
    <row r="140" spans="2:7" ht="79.8" x14ac:dyDescent="0.3">
      <c r="B140" s="37" t="s">
        <v>752</v>
      </c>
      <c r="C140" s="38"/>
      <c r="D140" s="39" t="str">
        <f>VLOOKUP(Table264[[#This Row],[Kybermittari V2 numero]],Languages!B:F,4,FALSE)</f>
        <v>Arkkitehtuurikatselmointiprosessissa arvioidaan uusien ja päivitettyjen ohjelmistojen ja sovellusten turvallisuutta ennen niiden vientiä tuotantoon.</v>
      </c>
      <c r="E140" s="39" t="s">
        <v>2842</v>
      </c>
      <c r="F140" s="39" t="s">
        <v>2954</v>
      </c>
      <c r="G140" s="39" t="s">
        <v>752</v>
      </c>
    </row>
    <row r="141" spans="2:7" ht="102.6" x14ac:dyDescent="0.3">
      <c r="B141" s="37" t="s">
        <v>753</v>
      </c>
      <c r="C141" s="38"/>
      <c r="D141" s="39" t="str">
        <f>VLOOKUP(Table264[[#This Row],[Kybermittari V2 numero]],Languages!B:F,4,FALSE)</f>
        <v>Ohjelmistojen ja laiteohjelmistojen (firmware) aitous varmistetaan ennen käyttöönottoa.</v>
      </c>
      <c r="E141" s="39" t="s">
        <v>2842</v>
      </c>
      <c r="F141" s="39" t="s">
        <v>2955</v>
      </c>
      <c r="G141" s="39" t="s">
        <v>753</v>
      </c>
    </row>
    <row r="142" spans="2:7" ht="125.4" x14ac:dyDescent="0.3">
      <c r="B142" s="37" t="s">
        <v>754</v>
      </c>
      <c r="C142" s="38"/>
      <c r="D142" s="39" t="str">
        <f>VLOOKUP(Table264[[#This Row],[Kybermittari V2 numero]],Languages!B:F,4,FALSE)</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E142" s="39" t="s">
        <v>2842</v>
      </c>
      <c r="F142" s="39" t="s">
        <v>2956</v>
      </c>
      <c r="G142" s="39" t="s">
        <v>754</v>
      </c>
    </row>
    <row r="143" spans="2:7" ht="102.6" x14ac:dyDescent="0.3">
      <c r="B143" s="37" t="s">
        <v>755</v>
      </c>
      <c r="C143" s="38"/>
      <c r="D143" s="39" t="str">
        <f>VLOOKUP(Table264[[#This Row],[Kybermittari V2 numero]],Languages!B:F,4,FALSE)</f>
        <v>Tallennettua arkaluontoista tietoa ("data at rest") suojataan. Tasolla 1 tämän ei tarvitse olla systemaattista ja säännöllistä.</v>
      </c>
      <c r="E143" s="39" t="s">
        <v>2842</v>
      </c>
      <c r="F143" s="39" t="s">
        <v>2957</v>
      </c>
      <c r="G143" s="39" t="s">
        <v>755</v>
      </c>
    </row>
    <row r="144" spans="2:7" ht="125.4" x14ac:dyDescent="0.3">
      <c r="B144" s="37" t="s">
        <v>756</v>
      </c>
      <c r="C144" s="38"/>
      <c r="D144" s="39" t="str">
        <f>VLOOKUP(Table264[[#This Row],[Kybermittari V2 numero]],Languages!B:F,4,FALSE)</f>
        <v>Kaikkea tallennettua tietoa ("data at rest") suojataan valittujen tietotyyppien osalta [kts. ASSET-2d].</v>
      </c>
      <c r="E144" s="39" t="s">
        <v>2844</v>
      </c>
      <c r="F144" s="39" t="s">
        <v>2958</v>
      </c>
      <c r="G144" s="39" t="s">
        <v>756</v>
      </c>
    </row>
    <row r="145" spans="2:7" ht="91.2" x14ac:dyDescent="0.3">
      <c r="B145" s="37" t="s">
        <v>757</v>
      </c>
      <c r="C145" s="38"/>
      <c r="D145" s="39" t="str">
        <f>VLOOKUP(Table264[[#This Row],[Kybermittari V2 numero]],Languages!B:F,4,FALSE)</f>
        <v>Kaikkea siirrossa olevaa tietoa ("data in transit") suojataan valittujen tietotyyppien osalta [kts. ASSET-2d].</v>
      </c>
      <c r="E145" s="39" t="s">
        <v>2844</v>
      </c>
      <c r="F145" s="39" t="s">
        <v>2959</v>
      </c>
      <c r="G145" s="39" t="s">
        <v>757</v>
      </c>
    </row>
    <row r="146" spans="2:7" ht="171" x14ac:dyDescent="0.3">
      <c r="B146" s="37" t="s">
        <v>758</v>
      </c>
      <c r="C146" s="38"/>
      <c r="D146" s="39" t="str">
        <f>VLOOKUP(Table264[[#This Row],[Kybermittari V2 numero]],Languages!B:F,4,FALSE)</f>
        <v>Salausmenetelmät ovat käytössä tallennetulle ja siirrossa olevalle tiedolle valittujen tietotyyppien osalta [kts. ASSET-2d].</v>
      </c>
      <c r="E146" s="39" t="s">
        <v>2844</v>
      </c>
      <c r="F146" s="39" t="s">
        <v>2960</v>
      </c>
      <c r="G146" s="39" t="s">
        <v>758</v>
      </c>
    </row>
    <row r="147" spans="2:7" ht="91.2" x14ac:dyDescent="0.3">
      <c r="B147" s="37" t="s">
        <v>759</v>
      </c>
      <c r="C147" s="38"/>
      <c r="D147" s="39" t="str">
        <f>VLOOKUP(Table264[[#This Row],[Kybermittari V2 numero]],Languages!B:F,4,FALSE)</f>
        <v>Avaintenhallintainfrastruktuuri (eli avainten luonti, säilytys, tuhoaminen, päivittäminen ja kumoaminen) on käytössä salausmenetelmien tukemiseksi.</v>
      </c>
      <c r="E147" s="39" t="s">
        <v>2842</v>
      </c>
      <c r="F147" s="39" t="s">
        <v>2961</v>
      </c>
      <c r="G147" s="39" t="s">
        <v>759</v>
      </c>
    </row>
    <row r="148" spans="2:7" ht="79.8" x14ac:dyDescent="0.3">
      <c r="B148" s="37" t="s">
        <v>760</v>
      </c>
      <c r="C148" s="38"/>
      <c r="D148" s="39" t="str">
        <f>VLOOKUP(Table264[[#This Row],[Kybermittari V2 numero]],Languages!B:F,4,FALSE)</f>
        <v>Käytössä on suojausmekanismeja rajoittamaan tiedon varastamisen mahdollisuutta (esimerkiksi tiedon hävittämistä estävät työkalut).</v>
      </c>
      <c r="E148" s="39" t="s">
        <v>2842</v>
      </c>
      <c r="F148" s="39" t="s">
        <v>2962</v>
      </c>
      <c r="G148" s="39" t="s">
        <v>760</v>
      </c>
    </row>
    <row r="149" spans="2:7" ht="91.2" x14ac:dyDescent="0.3">
      <c r="B149" s="37" t="s">
        <v>761</v>
      </c>
      <c r="C149" s="38"/>
      <c r="D149" s="39" t="str">
        <f>VLOOKUP(Table264[[#This Row],[Kybermittari V2 numero]],Languages!B:F,4,FALSE)</f>
        <v>Kyberarkkitehtuuriin kuuluu suojausmekanismeja (esimerkiksi laitteiden kovalevyjen salaus) tiedolle, joka on tallennettu laitteille, jotka saatetaan hukata tai varastaa.</v>
      </c>
      <c r="E149" s="39" t="s">
        <v>2842</v>
      </c>
      <c r="F149" s="39" t="s">
        <v>2963</v>
      </c>
      <c r="G149" s="39" t="s">
        <v>761</v>
      </c>
    </row>
    <row r="150" spans="2:7" ht="125.4" x14ac:dyDescent="0.3">
      <c r="B150" s="37" t="s">
        <v>762</v>
      </c>
      <c r="C150" s="38"/>
      <c r="D150" s="39" t="str">
        <f>VLOOKUP(Table264[[#This Row],[Kybermittari V2 numero]],Languages!B:F,4,FALSE)</f>
        <v>Kyberarkkitehtuuri kattaa suojausmenetelmät sovellusten, laiteohjelmistojen (firmware) ja tiedon luvattomien muutosten varalle.</v>
      </c>
      <c r="E150" s="39" t="s">
        <v>2842</v>
      </c>
      <c r="F150" s="39" t="s">
        <v>2964</v>
      </c>
      <c r="G150" s="39" t="s">
        <v>762</v>
      </c>
    </row>
    <row r="151" spans="2:7" ht="91.2" x14ac:dyDescent="0.3">
      <c r="B151" s="37" t="s">
        <v>763</v>
      </c>
      <c r="C151" s="38"/>
      <c r="D151" s="39" t="str">
        <f>VLOOKUP(Table264[[#This Row],[Kybermittari V2 numero]],Languages!B:F,4,FALSE)</f>
        <v>ARCHITECTURE-osion toimintaa varten on määritetty dokumentoidut toimintatavat, joita noudatetaan ja päivitetään säännöllisesti.</v>
      </c>
      <c r="E151" s="39" t="s">
        <v>2842</v>
      </c>
      <c r="F151" s="39" t="s">
        <v>388</v>
      </c>
      <c r="G151" s="39" t="s">
        <v>763</v>
      </c>
    </row>
    <row r="152" spans="2:7" ht="250.8" x14ac:dyDescent="0.3">
      <c r="B152" s="37" t="s">
        <v>764</v>
      </c>
      <c r="C152" s="38"/>
      <c r="D152" s="39" t="str">
        <f>VLOOKUP(Table264[[#This Row],[Kybermittari V2 numero]],Languages!B:F,4,FALSE)</f>
        <v>ARCHITECTURE-osion toimintaa varten on tarjolla riittävät resurssit (henkilöstö, rahoitus ja työkalut).</v>
      </c>
      <c r="E152" s="39" t="s">
        <v>2842</v>
      </c>
      <c r="F152" s="39" t="s">
        <v>390</v>
      </c>
      <c r="G152" s="39" t="s">
        <v>764</v>
      </c>
    </row>
    <row r="153" spans="2:7" ht="171" x14ac:dyDescent="0.3">
      <c r="B153" s="37" t="s">
        <v>765</v>
      </c>
      <c r="C153" s="38"/>
      <c r="D153" s="39" t="str">
        <f>VLOOKUP(Table264[[#This Row],[Kybermittari V2 numero]],Languages!B:F,4,FALSE)</f>
        <v>ARCHITECTURE-osion toimintaa ohjataan vaatimuksilla, jotka on asetettu organisaation johtotason politiikassa (tai vastaavassa ohjeistuksessa).</v>
      </c>
      <c r="E153" s="39" t="s">
        <v>2842</v>
      </c>
      <c r="F153" s="39" t="s">
        <v>2965</v>
      </c>
      <c r="G153" s="39" t="s">
        <v>765</v>
      </c>
    </row>
    <row r="154" spans="2:7" ht="159.6" x14ac:dyDescent="0.3">
      <c r="B154" s="37" t="s">
        <v>766</v>
      </c>
      <c r="C154" s="38"/>
      <c r="D154" s="39" t="str">
        <f>VLOOKUP(Table264[[#This Row],[Kybermittari V2 numero]],Languages!B:F,4,FALSE)</f>
        <v>ARCHITECTURE-osion toimintaa suorittavilla työntekijöillä on riittävät tiedot ja taidot tehtäviensä suorittamiseen.</v>
      </c>
      <c r="E154" s="39" t="s">
        <v>2846</v>
      </c>
      <c r="F154" s="39" t="s">
        <v>395</v>
      </c>
      <c r="G154" s="39" t="s">
        <v>767</v>
      </c>
    </row>
    <row r="155" spans="2:7" ht="136.80000000000001" x14ac:dyDescent="0.3">
      <c r="B155" s="37" t="s">
        <v>767</v>
      </c>
      <c r="C155" s="38"/>
      <c r="D155" s="39" t="str">
        <f>VLOOKUP(Table264[[#This Row],[Kybermittari V2 numero]],Languages!B:F,4,FALSE)</f>
        <v>ARCHITECTURE-osion toiminnan suorittamiseen tarvittavat vastuut, tilivelvollisuudet ja valtuutukset on jalkautettu soveltuville työntekijöille.</v>
      </c>
      <c r="E155" s="39" t="s">
        <v>2846</v>
      </c>
      <c r="F155" s="39" t="s">
        <v>393</v>
      </c>
      <c r="G155" s="39" t="s">
        <v>766</v>
      </c>
    </row>
    <row r="156" spans="2:7" ht="34.200000000000003" x14ac:dyDescent="0.3">
      <c r="B156" s="37" t="s">
        <v>768</v>
      </c>
      <c r="C156" s="38"/>
      <c r="D156" s="39" t="str">
        <f>VLOOKUP(Table264[[#This Row],[Kybermittari V2 numero]],Languages!B:F,4,FALSE)</f>
        <v>ARCHITECTURE-osion toiminnan vaikuttavuutta arvioidaan ja seurataan.</v>
      </c>
      <c r="E156" s="39" t="s">
        <v>2842</v>
      </c>
      <c r="F156" s="39" t="s">
        <v>397</v>
      </c>
      <c r="G156" s="39" t="s">
        <v>768</v>
      </c>
    </row>
    <row r="157" spans="2:7" ht="307.8" x14ac:dyDescent="0.3">
      <c r="B157" s="37" t="s">
        <v>437</v>
      </c>
      <c r="C157" s="38"/>
      <c r="D157" s="39" t="str">
        <f>VLOOKUP(Table264[[#This Row],[Kybermittari V2 numero]],Languages!B:F,4,FALSE)</f>
        <v>Toiminnon kannalta tärkeistä laitteista ja ohjelmistoista on olemassa rekisteri. (Huomioi myös mahdollisten OT-ympäristöjen laitteet ja ohjelmistot). Tasolla 1 rekisterin ylläpidon ei tarvitse olla systemaattista ja säännöllistä.</v>
      </c>
      <c r="E157" s="39" t="s">
        <v>2844</v>
      </c>
      <c r="F157" s="39" t="s">
        <v>2966</v>
      </c>
      <c r="G157" s="39" t="s">
        <v>437</v>
      </c>
    </row>
    <row r="158" spans="2:7" ht="262.2" x14ac:dyDescent="0.3">
      <c r="B158" s="37" t="s">
        <v>438</v>
      </c>
      <c r="C158" s="38"/>
      <c r="D158" s="39" t="str">
        <f>VLOOKUP(Table264[[#This Row],[Kybermittari V2 numero]],Languages!B:F,4,FALSE)</f>
        <v>Rekisteriin on kirjattu sellaiset toimintoon kuuluvat laitteet ja ohjelmistot, joita voitaisiin käyttää hyökkääjän tavoitteen saavuttamiseen.</v>
      </c>
      <c r="E158" s="39" t="s">
        <v>2842</v>
      </c>
      <c r="F158" s="39" t="s">
        <v>2967</v>
      </c>
      <c r="G158" s="39" t="s">
        <v>438</v>
      </c>
    </row>
    <row r="159" spans="2:7" ht="114" x14ac:dyDescent="0.3">
      <c r="B159" s="37" t="s">
        <v>439</v>
      </c>
      <c r="C159" s="38"/>
      <c r="D159" s="39" t="str">
        <f>VLOOKUP(Table264[[#This Row],[Kybermittari V2 numero]],Languages!B:F,4,FALSE)</f>
        <v>Rekisteriin on kirjattu laitteista ja ohjelmistoista sellaisia ominaisuuksia, jotka tukevat organisaation kybertoimintaa (esimerkiksi laitteen tai ohjelmiston sijainti, prioriteetti, käyttöjärjestelmä tai firmware-versio).</v>
      </c>
      <c r="E159" s="39" t="s">
        <v>2846</v>
      </c>
      <c r="F159" s="39" t="s">
        <v>2968</v>
      </c>
      <c r="G159" s="39" t="s">
        <v>441</v>
      </c>
    </row>
    <row r="160" spans="2:7" ht="171" x14ac:dyDescent="0.3">
      <c r="B160" s="37" t="s">
        <v>440</v>
      </c>
      <c r="C160" s="38"/>
      <c r="D160" s="39" t="str">
        <f>VLOOKUP(Table264[[#This Row],[Kybermittari V2 numero]],Languages!B:F,4,FALSE)</f>
        <v>Rekisteriin kirjatut laitteet ja ohjelmistot on priorisoitu noudattaen määriteltyjä priorisointikriteerejä, joihin kuuluu arviointi laitteen tai ohjelmiston tärkeydestä toiminnolle.</v>
      </c>
      <c r="E160" s="39" t="s">
        <v>2845</v>
      </c>
      <c r="F160" s="39" t="s">
        <v>2969</v>
      </c>
      <c r="G160" s="39" t="s">
        <v>439</v>
      </c>
    </row>
    <row r="161" spans="2:7" ht="102.6" x14ac:dyDescent="0.3">
      <c r="B161" s="37" t="s">
        <v>441</v>
      </c>
      <c r="C161" s="38"/>
      <c r="D161" s="39" t="str">
        <f>VLOOKUP(Table264[[#This Row],[Kybermittari V2 numero]],Languages!B:F,4,FALSE)</f>
        <v>Priorisointikriteereissä huomioidaan lisäksi se voidaanko laitetta tai ohjelmistoa käyttää hyökkääjän tavoitteen saavuttamiseen.</v>
      </c>
      <c r="E161" s="39" t="s">
        <v>2844</v>
      </c>
      <c r="F161" s="39" t="s">
        <v>2970</v>
      </c>
      <c r="G161" s="39" t="s">
        <v>440</v>
      </c>
    </row>
    <row r="162" spans="2:7" ht="285" x14ac:dyDescent="0.3">
      <c r="B162" s="37" t="s">
        <v>442</v>
      </c>
      <c r="C162" s="38"/>
      <c r="D162" s="39" t="str">
        <f>VLOOKUP(Table264[[#This Row],[Kybermittari V2 numero]],Languages!B:F,4,FALSE)</f>
        <v>Rekisteri on täydellinen (eli rekisteri kattaa kaikki toiminnon pyörittämiseen tarvittavat laitteet ja ohjelmistot).</v>
      </c>
      <c r="E162" s="39" t="s">
        <v>2844</v>
      </c>
      <c r="F162" s="39" t="s">
        <v>2971</v>
      </c>
      <c r="G162" s="39" t="s">
        <v>442</v>
      </c>
    </row>
    <row r="163" spans="2:7" ht="114" x14ac:dyDescent="0.3">
      <c r="B163" s="37" t="s">
        <v>443</v>
      </c>
      <c r="C163" s="38"/>
      <c r="D163" s="39" t="str">
        <f>VLOOKUP(Table264[[#This Row],[Kybermittari V2 numero]],Languages!B:F,4,FALSE)</f>
        <v>Rekisteri on ajan tasalla (eli rekisteriä päivitetään aika ajoin ja määriteltyjen tilanteiden kuten järjestelmämuutosten yhteydessä).</v>
      </c>
      <c r="E163" s="39" t="s">
        <v>2842</v>
      </c>
      <c r="F163" s="39" t="s">
        <v>2972</v>
      </c>
      <c r="G163" s="39" t="s">
        <v>443</v>
      </c>
    </row>
    <row r="164" spans="2:7" ht="102.6" x14ac:dyDescent="0.3">
      <c r="B164" s="37" t="s">
        <v>444</v>
      </c>
      <c r="C164" s="38"/>
      <c r="D164" s="39" t="str">
        <f>VLOOKUP(Table264[[#This Row],[Kybermittari V2 numero]],Languages!B:F,4,FALSE)</f>
        <v>Rekisteriä käytetään kyberriskien tunnistamiseen (esimerkiksi tunnistamaan sellaisia riskejä, jotka liittyvät omaisuuden käyttöiän tai käyttötuen päättymiseen tai yksittäisiin laitteisiin tai ohjelmistoihin, joiden toimintahäiriö voisi keskeyttää koko toiminnon).</v>
      </c>
      <c r="E164" s="39" t="s">
        <v>2847</v>
      </c>
      <c r="F164" s="39" t="s">
        <v>10</v>
      </c>
      <c r="G164" s="39" t="s">
        <v>444</v>
      </c>
    </row>
    <row r="165" spans="2:7" ht="34.200000000000003" x14ac:dyDescent="0.3">
      <c r="B165" s="37" t="s">
        <v>1407</v>
      </c>
      <c r="C165" s="38"/>
      <c r="D165" s="39" t="str">
        <f>VLOOKUP(Table264[[#This Row],[Kybermittari V2 numero]],Languages!B:F,4,FALSE)</f>
        <v>Laitteisiin tallennettu tieto tuhotaan tai poistetaan turvallisin keinoin ennen kuin laite otetaan uudelleen käyttöön tai laitteen tullessa käyttöikänsä päähän.</v>
      </c>
      <c r="E165" s="39" t="e">
        <v>#N/A</v>
      </c>
      <c r="F165" s="39" t="e">
        <v>#N/A</v>
      </c>
      <c r="G165" s="39" t="e">
        <v>#N/A</v>
      </c>
    </row>
    <row r="166" spans="2:7" ht="319.2" x14ac:dyDescent="0.3">
      <c r="B166" s="37" t="s">
        <v>445</v>
      </c>
      <c r="C166" s="38"/>
      <c r="D166" s="39" t="str">
        <f>VLOOKUP(Table264[[#This Row],[Kybermittari V2 numero]],Languages!B:F,4,FALSE)</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E166" s="39" t="s">
        <v>2844</v>
      </c>
      <c r="F166" s="39" t="s">
        <v>2973</v>
      </c>
      <c r="G166" s="39" t="s">
        <v>445</v>
      </c>
    </row>
    <row r="167" spans="2:7" ht="125.4" x14ac:dyDescent="0.3">
      <c r="B167" s="37" t="s">
        <v>446</v>
      </c>
      <c r="C167" s="38"/>
      <c r="D167" s="39" t="str">
        <f>VLOOKUP(Table264[[#This Row],[Kybermittari V2 numero]],Languages!B:F,4,FALSE)</f>
        <v>Rekisteriin on kirjattu sellaiset toimintoon kuuluvat tietovarannot, joita voitaisiin käyttää hyökkääjän tavoitteen saavuttamiseen.</v>
      </c>
      <c r="E167" s="39" t="s">
        <v>2842</v>
      </c>
      <c r="F167" s="39" t="s">
        <v>2974</v>
      </c>
      <c r="G167" s="39" t="s">
        <v>446</v>
      </c>
    </row>
    <row r="168" spans="2:7" ht="102.6" x14ac:dyDescent="0.3">
      <c r="B168" s="37" t="s">
        <v>447</v>
      </c>
      <c r="C168" s="38"/>
      <c r="D168" s="39" t="str">
        <f>VLOOKUP(Table264[[#This Row],[Kybermittari V2 numero]],Languages!B:F,4,FALSE)</f>
        <v>Rekisteriin on kirjattu tietovarannoista sellaisia ominaisuuksia, jotka tukevat organisaation kybertoimintaa (esimerkiksi varmuuskopioiden sijainti ja päivitysväli, tiedon tallennussijainti tai tiedon kyberturvallisuusvaatimukset).</v>
      </c>
      <c r="E168" s="39" t="s">
        <v>2844</v>
      </c>
      <c r="F168" s="39" t="s">
        <v>2975</v>
      </c>
      <c r="G168" s="39" t="s">
        <v>449</v>
      </c>
    </row>
    <row r="169" spans="2:7" ht="205.2" x14ac:dyDescent="0.3">
      <c r="B169" s="37" t="s">
        <v>448</v>
      </c>
      <c r="C169" s="38"/>
      <c r="D169" s="39" t="str">
        <f>VLOOKUP(Table264[[#This Row],[Kybermittari V2 numero]],Languages!B:F,4,FALSE)</f>
        <v>Rekisteriin kirjatut tietovarannot on priorisoitu noudattaen määriteltyjä priorisointikriteerejä, joihin kuuluu arviointi tietovarannon tärkeydestä toiminnolle.</v>
      </c>
      <c r="E169" s="39" t="s">
        <v>2846</v>
      </c>
      <c r="F169" s="39" t="s">
        <v>2976</v>
      </c>
      <c r="G169" s="39" t="s">
        <v>447</v>
      </c>
    </row>
    <row r="170" spans="2:7" ht="91.2" x14ac:dyDescent="0.3">
      <c r="B170" s="37" t="s">
        <v>449</v>
      </c>
      <c r="C170" s="38"/>
      <c r="D170" s="39" t="str">
        <f>VLOOKUP(Table264[[#This Row],[Kybermittari V2 numero]],Languages!B:F,4,FALSE)</f>
        <v>Priorisointikriteereissä huomioidaan lisäksi se voidaanko tietovarantoa käyttää hyökkääjän tavoitteen saavuttamiseen.</v>
      </c>
      <c r="E170" s="39" t="s">
        <v>2844</v>
      </c>
      <c r="F170" s="39" t="s">
        <v>2977</v>
      </c>
      <c r="G170" s="39" t="s">
        <v>448</v>
      </c>
    </row>
    <row r="171" spans="2:7" ht="136.80000000000001" x14ac:dyDescent="0.3">
      <c r="B171" s="37" t="s">
        <v>450</v>
      </c>
      <c r="C171" s="38"/>
      <c r="D171" s="39" t="str">
        <f>VLOOKUP(Table264[[#This Row],[Kybermittari V2 numero]],Languages!B:F,4,FALSE)</f>
        <v>Rekisteri on täydellinen (eli rekisteri kattaa kaikki toiminnon pyörittämiseen tarvittavat tietovarannot).</v>
      </c>
      <c r="E171" s="39" t="s">
        <v>2844</v>
      </c>
      <c r="F171" s="39" t="s">
        <v>2978</v>
      </c>
      <c r="G171" s="39" t="s">
        <v>450</v>
      </c>
    </row>
    <row r="172" spans="2:7" ht="102.6" x14ac:dyDescent="0.3">
      <c r="B172" s="37" t="s">
        <v>451</v>
      </c>
      <c r="C172" s="38"/>
      <c r="D172" s="39" t="str">
        <f>VLOOKUP(Table264[[#This Row],[Kybermittari V2 numero]],Languages!B:F,4,FALSE)</f>
        <v>Rekisteri on ajan tasalla (eli rekisteriä päivitetään aika ajoin ja määriteltyjen tilanteiden kuten järjestelmämuutosten yhteydessä).</v>
      </c>
      <c r="E172" s="39" t="s">
        <v>2842</v>
      </c>
      <c r="F172" s="39" t="s">
        <v>2979</v>
      </c>
      <c r="G172" s="39" t="s">
        <v>451</v>
      </c>
    </row>
    <row r="173" spans="2:7" ht="91.2" x14ac:dyDescent="0.3">
      <c r="B173" s="37" t="s">
        <v>452</v>
      </c>
      <c r="C173" s="38"/>
      <c r="D173" s="39" t="str">
        <f>VLOOKUP(Table264[[#This Row],[Kybermittari V2 numero]],Languages!B:F,4,FALSE)</f>
        <v>Rekisteriä käytetään kyberriskien tunnistamiseen (esimerkiksi tunnistamaan sellaisia riskejä, jotka liittyvät tiedon luvattomaan julkistamiseen, tuhoamiseen tai peukalointiin).</v>
      </c>
      <c r="E173" s="39" t="s">
        <v>2847</v>
      </c>
      <c r="F173" s="39" t="s">
        <v>19</v>
      </c>
      <c r="G173" s="39" t="s">
        <v>452</v>
      </c>
    </row>
    <row r="174" spans="2:7" ht="45.6" x14ac:dyDescent="0.3">
      <c r="B174" s="37" t="s">
        <v>1437</v>
      </c>
      <c r="C174" s="38"/>
      <c r="D174" s="39" t="str">
        <f>VLOOKUP(Table264[[#This Row],[Kybermittari V2 numero]],Languages!B:F,4,FALSE)</f>
        <v>Tietovarannot (kuten asiakastiedot tai laitteiden ja ohjelmistojen perusasetukset) tuhotaan tai poistetaan soveltuvin keinoin, kun tiedolle määritelty enimmäiskäyttö- tai tallennusaika on päättynyt.</v>
      </c>
      <c r="E174" s="39" t="e">
        <v>#N/A</v>
      </c>
      <c r="F174" s="39" t="e">
        <v>#N/A</v>
      </c>
      <c r="G174" s="39" t="e">
        <v>#N/A</v>
      </c>
    </row>
    <row r="175" spans="2:7" ht="136.80000000000001" x14ac:dyDescent="0.3">
      <c r="B175" s="37" t="s">
        <v>453</v>
      </c>
      <c r="C175" s="38"/>
      <c r="D175" s="39" t="str">
        <f>VLOOKUP(Table264[[#This Row],[Kybermittari V2 numero]],Languages!B:F,4,FALSE)</f>
        <v>Laitteiden, ohjelmistojen ja tietovarantojen konfiguraatioista on luotu vakioidut perusasetukset. Tasolla 1 tämän ei tarvitse olla systemaattista ja säännöllistä.</v>
      </c>
      <c r="E175" s="39" t="s">
        <v>2842</v>
      </c>
      <c r="F175" s="39" t="s">
        <v>2980</v>
      </c>
      <c r="G175" s="39" t="s">
        <v>453</v>
      </c>
    </row>
    <row r="176" spans="2:7" ht="68.400000000000006" x14ac:dyDescent="0.3">
      <c r="B176" s="37" t="s">
        <v>454</v>
      </c>
      <c r="C176" s="38"/>
      <c r="D176" s="39" t="str">
        <f>VLOOKUP(Table264[[#This Row],[Kybermittari V2 numero]],Languages!B:F,4,FALSE)</f>
        <v>Vakioituja perusasetuksia käytetään, kun laitteille, ohjelmistoille tai tietovarannoille luodaan uusi konfiguraatio tai palautetaan vanha konfiguraatio.</v>
      </c>
      <c r="E176" s="39" t="s">
        <v>2842</v>
      </c>
      <c r="F176" s="39" t="s">
        <v>2981</v>
      </c>
      <c r="G176" s="39" t="s">
        <v>454</v>
      </c>
    </row>
    <row r="177" spans="2:7" ht="22.8" x14ac:dyDescent="0.3">
      <c r="B177" s="37" t="s">
        <v>455</v>
      </c>
      <c r="C177" s="38"/>
      <c r="D177" s="39" t="str">
        <f>VLOOKUP(Table264[[#This Row],[Kybermittari V2 numero]],Languages!B:F,4,FALSE)</f>
        <v>Vakioitujen perusasetusten suunnitteluun kuuluu kyberturvallisuustavoitteita.</v>
      </c>
      <c r="E177" s="39" t="e">
        <v>#N/A</v>
      </c>
      <c r="F177" s="39" t="e">
        <v>#N/A</v>
      </c>
      <c r="G177" s="39" t="e">
        <v>#N/A</v>
      </c>
    </row>
    <row r="178" spans="2:7" ht="125.4" x14ac:dyDescent="0.3">
      <c r="B178" s="37" t="s">
        <v>456</v>
      </c>
      <c r="C178" s="38"/>
      <c r="D178" s="39" t="str">
        <f>VLOOKUP(Table264[[#This Row],[Kybermittari V2 numero]],Languages!B:F,4,FALSE)</f>
        <v>Vakioitujen perusasetusten määrittelyyn kuuluu soveltuvia vaatimuksia organisaation kyberarkkitehtuurista [kts. ARCHITECTURE-1e].</v>
      </c>
      <c r="E178" s="39" t="s">
        <v>2848</v>
      </c>
      <c r="F178" s="39" t="s">
        <v>2982</v>
      </c>
      <c r="G178" s="39" t="s">
        <v>455</v>
      </c>
    </row>
    <row r="179" spans="2:7" ht="182.4" x14ac:dyDescent="0.3">
      <c r="B179" s="37" t="s">
        <v>457</v>
      </c>
      <c r="C179" s="38"/>
      <c r="D179" s="39" t="str">
        <f>VLOOKUP(Table264[[#This Row],[Kybermittari V2 numero]],Languages!B:F,4,FALSE)</f>
        <v>Konfiguraatioiden yhdenmukaisuutta vakioituihin perusasetuksiin seurataan säännöllisesti koko laitteen, ohjelmiston tai tietovarannon elinkaaren ajan.</v>
      </c>
      <c r="E179" s="39" t="s">
        <v>2842</v>
      </c>
      <c r="F179" s="39" t="s">
        <v>2983</v>
      </c>
      <c r="G179" s="39" t="s">
        <v>457</v>
      </c>
    </row>
    <row r="180" spans="2:7" ht="45.6" x14ac:dyDescent="0.3">
      <c r="B180" s="37" t="s">
        <v>1461</v>
      </c>
      <c r="C180" s="38"/>
      <c r="D180" s="39" t="str">
        <f>VLOOKUP(Table264[[#This Row],[Kybermittari V2 numero]],Languages!B:F,4,FALSE)</f>
        <v>Vakioidut perusasetukset tarkastetaan ja päivitetään aika ajoin ja määriteltyjen tilanteiden kuten järjestelmämuutosten yhteydessä tai organisaation kyberarkkitehtuurin muuttuessa.</v>
      </c>
      <c r="E180" s="39" t="e">
        <v>#N/A</v>
      </c>
      <c r="F180" s="39" t="e">
        <v>#N/A</v>
      </c>
      <c r="G180" s="39" t="e">
        <v>#N/A</v>
      </c>
    </row>
    <row r="181" spans="2:7" ht="114" x14ac:dyDescent="0.3">
      <c r="B181" s="37" t="s">
        <v>458</v>
      </c>
      <c r="C181" s="38"/>
      <c r="D181" s="39" t="str">
        <f>VLOOKUP(Table264[[#This Row],[Kybermittari V2 numero]],Languages!B:F,4,FALSE)</f>
        <v>Rekistereihin kirjattuihin laitteisiin, ohjelmistoihin ja tietovarantoihin tehtävät muutokset arvioidaan ja hyväksytetään ennen niiden toteuttamista. Tasolla 1 tämän ei tarvitse olla systemaattista ja säännöllistä.</v>
      </c>
      <c r="E181" s="39" t="s">
        <v>2844</v>
      </c>
      <c r="F181" s="39" t="s">
        <v>2984</v>
      </c>
      <c r="G181" s="39" t="s">
        <v>458</v>
      </c>
    </row>
    <row r="182" spans="2:7" ht="91.2" x14ac:dyDescent="0.3">
      <c r="B182" s="37" t="s">
        <v>459</v>
      </c>
      <c r="C182" s="38"/>
      <c r="D182" s="39" t="str">
        <f>VLOOKUP(Table264[[#This Row],[Kybermittari V2 numero]],Languages!B:F,4,FALSE)</f>
        <v>Rekistereihin kirjattuihin laitteisiin, ohjelmistoihin ja tietovarantoihin tehtävistä muutoksista pidetään lokia. Tasolla 1 tämän ei tarvitse olla systemaattista ja säännöllistä.</v>
      </c>
      <c r="E182" s="39" t="s">
        <v>2844</v>
      </c>
      <c r="F182" s="39" t="s">
        <v>2985</v>
      </c>
      <c r="G182" s="39" t="s">
        <v>459</v>
      </c>
    </row>
    <row r="183" spans="2:7" ht="125.4" x14ac:dyDescent="0.3">
      <c r="B183" s="37" t="s">
        <v>460</v>
      </c>
      <c r="C183" s="38"/>
      <c r="D183" s="39" t="str">
        <f>VLOOKUP(Table264[[#This Row],[Kybermittari V2 numero]],Languages!B:F,4,FALSE)</f>
        <v>Laitteisiin, ohjelmistoihin ja tietovarantoihin tehtävät muutokset testataan ennen niiden toteuttamista.</v>
      </c>
      <c r="E183" s="39" t="s">
        <v>2844</v>
      </c>
      <c r="F183" s="39" t="s">
        <v>2986</v>
      </c>
      <c r="G183" s="39" t="s">
        <v>461</v>
      </c>
    </row>
    <row r="184" spans="2:7" ht="102.6" x14ac:dyDescent="0.3">
      <c r="B184" s="37" t="s">
        <v>461</v>
      </c>
      <c r="C184" s="38"/>
      <c r="D184" s="39" t="str">
        <f>VLOOKUP(Table264[[#This Row],[Kybermittari V2 numero]],Languages!B:F,4,FALSE)</f>
        <v>Muutoksenhallinnan käytännöt kattavat laitteiden, ohjelmistojen ja tiedon koko elinkaaren (esimerkiksi hankinnan, käyttöönoton, käytön ja käytöstä poiston).</v>
      </c>
      <c r="E184" s="39" t="s">
        <v>2846</v>
      </c>
      <c r="F184" s="39" t="s">
        <v>32</v>
      </c>
      <c r="G184" s="39" t="s">
        <v>464</v>
      </c>
    </row>
    <row r="185" spans="2:7" ht="125.4" x14ac:dyDescent="0.3">
      <c r="B185" s="37" t="s">
        <v>462</v>
      </c>
      <c r="C185" s="38"/>
      <c r="D185" s="39" t="str">
        <f>VLOOKUP(Table264[[#This Row],[Kybermittari V2 numero]],Languages!B:F,4,FALSE)</f>
        <v>Laitteisiin, ohjelmistoihin ja tietovarantoihin tehtävien muutosten kyberturvallisuusvaikutus testataan ennen niiden toteuttamista.</v>
      </c>
      <c r="E185" s="39" t="s">
        <v>2844</v>
      </c>
      <c r="F185" s="39" t="s">
        <v>2987</v>
      </c>
      <c r="G185" s="39" t="s">
        <v>465</v>
      </c>
    </row>
    <row r="186" spans="2:7" ht="91.2" x14ac:dyDescent="0.3">
      <c r="B186" s="37" t="s">
        <v>463</v>
      </c>
      <c r="C186" s="38"/>
      <c r="D186" s="39" t="str">
        <f>VLOOKUP(Table264[[#This Row],[Kybermittari V2 numero]],Languages!B:F,4,FALSE)</f>
        <v>Muutoksenhallinnan lokit sisältävät tietoa sellaisista tehdyistä muutoksista, jotka vaikuttavat kyseisen laitteen, ohjelmiston tai tietovarannon kyberturvallisuusvaatimuksiin.</v>
      </c>
      <c r="E186" s="39" t="s">
        <v>2846</v>
      </c>
      <c r="F186" s="39" t="s">
        <v>2988</v>
      </c>
      <c r="G186" s="39" t="s">
        <v>466</v>
      </c>
    </row>
    <row r="187" spans="2:7" ht="91.2" x14ac:dyDescent="0.3">
      <c r="B187" s="37" t="s">
        <v>467</v>
      </c>
      <c r="C187" s="38"/>
      <c r="D187" s="39" t="str">
        <f>VLOOKUP(Table264[[#This Row],[Kybermittari V2 numero]],Languages!B:F,4,FALSE)</f>
        <v>ASSET-osion toimintaa varten on määritetty dokumentoidut toimintatavat, joita noudatetaan ja päivitetään säännöllisesti.</v>
      </c>
      <c r="E187" s="39" t="s">
        <v>2842</v>
      </c>
      <c r="F187" s="39" t="s">
        <v>36</v>
      </c>
      <c r="G187" s="39" t="s">
        <v>467</v>
      </c>
    </row>
    <row r="188" spans="2:7" ht="239.4" x14ac:dyDescent="0.3">
      <c r="B188" s="37" t="s">
        <v>468</v>
      </c>
      <c r="C188" s="38"/>
      <c r="D188" s="39" t="str">
        <f>VLOOKUP(Table264[[#This Row],[Kybermittari V2 numero]],Languages!B:F,4,FALSE)</f>
        <v>ASSET-osion toimintaa varten on tarjolla riittävät resurssit (henkilöstö, rahoitus ja työkalut).</v>
      </c>
      <c r="E188" s="39" t="s">
        <v>2842</v>
      </c>
      <c r="F188" s="39" t="s">
        <v>38</v>
      </c>
      <c r="G188" s="39" t="s">
        <v>468</v>
      </c>
    </row>
    <row r="189" spans="2:7" ht="159.6" x14ac:dyDescent="0.3">
      <c r="B189" s="37" t="s">
        <v>469</v>
      </c>
      <c r="C189" s="38"/>
      <c r="D189" s="39" t="str">
        <f>VLOOKUP(Table264[[#This Row],[Kybermittari V2 numero]],Languages!B:F,4,FALSE)</f>
        <v>ASSET-osion toimintaa ohjataan vaatimuksilla, jotka on asetettu organisaation johtotason politiikassa (tai vastaavassa ohjeistuksessa).</v>
      </c>
      <c r="E189" s="39" t="s">
        <v>2842</v>
      </c>
      <c r="F189" s="39" t="s">
        <v>2989</v>
      </c>
      <c r="G189" s="39" t="s">
        <v>469</v>
      </c>
    </row>
    <row r="190" spans="2:7" ht="148.19999999999999" x14ac:dyDescent="0.3">
      <c r="B190" s="37" t="s">
        <v>470</v>
      </c>
      <c r="C190" s="38"/>
      <c r="D190" s="39" t="str">
        <f>VLOOKUP(Table264[[#This Row],[Kybermittari V2 numero]],Languages!B:F,4,FALSE)</f>
        <v>ASSET-osion toimintaa suorittavilla työntekijöillä on riittävät tiedot ja taidot tehtäviensä suorittamiseen.</v>
      </c>
      <c r="E190" s="39" t="s">
        <v>2846</v>
      </c>
      <c r="F190" s="39" t="s">
        <v>43</v>
      </c>
      <c r="G190" s="39" t="s">
        <v>471</v>
      </c>
    </row>
    <row r="191" spans="2:7" ht="136.80000000000001" x14ac:dyDescent="0.3">
      <c r="B191" s="37" t="s">
        <v>471</v>
      </c>
      <c r="C191" s="38"/>
      <c r="D191" s="39" t="str">
        <f>VLOOKUP(Table264[[#This Row],[Kybermittari V2 numero]],Languages!B:F,4,FALSE)</f>
        <v>ASSET-osion toiminnan suorittamiseen tarvittavat vastuut, tilivelvollisuudet ja valtuutukset on jalkautettu soveltuville työntekijöille.</v>
      </c>
      <c r="E191" s="39" t="s">
        <v>2846</v>
      </c>
      <c r="F191" s="39" t="s">
        <v>41</v>
      </c>
      <c r="G191" s="39" t="s">
        <v>470</v>
      </c>
    </row>
    <row r="192" spans="2:7" ht="34.200000000000003" x14ac:dyDescent="0.3">
      <c r="B192" s="37" t="s">
        <v>472</v>
      </c>
      <c r="C192" s="38"/>
      <c r="D192" s="39" t="str">
        <f>VLOOKUP(Table264[[#This Row],[Kybermittari V2 numero]],Languages!B:F,4,FALSE)</f>
        <v>ASSET-osion toiminnan vaikuttavuutta arvioidaan ja seurataan.</v>
      </c>
      <c r="E192" s="39" t="s">
        <v>2842</v>
      </c>
      <c r="F192" s="39" t="s">
        <v>45</v>
      </c>
      <c r="G192" s="39" t="s">
        <v>472</v>
      </c>
    </row>
    <row r="193" spans="2:7" ht="22.8" x14ac:dyDescent="0.3">
      <c r="B193" s="37" t="s">
        <v>1519</v>
      </c>
      <c r="C193" s="38"/>
      <c r="D193" s="39" t="str">
        <f>VLOOKUP(Table264[[#This Row],[Kybermittari V2 numero]],Languages!B:F,4,FALSE)</f>
        <v>Organisaation tuottamat yhteiskunnalle kriittiset palvelut on tunnistettu ja dokumentoitu.</v>
      </c>
      <c r="E193" s="39" t="s">
        <v>2846</v>
      </c>
      <c r="F193" s="39" t="s">
        <v>2897</v>
      </c>
      <c r="G193" s="39"/>
    </row>
    <row r="194" spans="2:7" ht="22.8" x14ac:dyDescent="0.3">
      <c r="B194" s="37" t="s">
        <v>1523</v>
      </c>
      <c r="C194" s="38"/>
      <c r="D194" s="39" t="str">
        <f>VLOOKUP(Table264[[#This Row],[Kybermittari V2 numero]],Languages!B:F,4,FALSE)</f>
        <v>(Yhteiskunnalle kriittisten) palveluiden tuottamiseen tarvittava data on tunnistettu ja dokumentoitu.</v>
      </c>
      <c r="E194" s="39" t="s">
        <v>2846</v>
      </c>
      <c r="F194" s="39" t="s">
        <v>2897</v>
      </c>
      <c r="G194" s="39"/>
    </row>
    <row r="195" spans="2:7" ht="22.8" x14ac:dyDescent="0.3">
      <c r="B195" s="37" t="s">
        <v>1527</v>
      </c>
      <c r="C195" s="38"/>
      <c r="D195" s="39" t="str">
        <f>VLOOKUP(Table264[[#This Row],[Kybermittari V2 numero]],Languages!B:F,4,FALSE)</f>
        <v>Palveluiden tuottamiseen tarvittavat prosessit on tunnistettu ja dokumentoitu.</v>
      </c>
      <c r="E195" s="39" t="s">
        <v>2846</v>
      </c>
      <c r="F195" s="39" t="s">
        <v>2897</v>
      </c>
      <c r="G195" s="39"/>
    </row>
    <row r="196" spans="2:7" ht="22.8" x14ac:dyDescent="0.3">
      <c r="B196" s="37" t="s">
        <v>1531</v>
      </c>
      <c r="C196" s="38"/>
      <c r="D196" s="39" t="str">
        <f>VLOOKUP(Table264[[#This Row],[Kybermittari V2 numero]],Languages!B:F,4,FALSE)</f>
        <v>Palveluiden tuottamiseen tarvittavat järjestelmät (IT- ja OT-omaisuus) on tunnistettu ja dokumentoitu.</v>
      </c>
      <c r="E196" s="39" t="s">
        <v>2846</v>
      </c>
      <c r="F196" s="39" t="s">
        <v>2897</v>
      </c>
      <c r="G196" s="39"/>
    </row>
    <row r="197" spans="2:7" ht="22.8" x14ac:dyDescent="0.3">
      <c r="B197" s="37" t="s">
        <v>1535</v>
      </c>
      <c r="C197" s="38"/>
      <c r="D197" s="39" t="str">
        <f>VLOOKUP(Table264[[#This Row],[Kybermittari V2 numero]],Languages!B:F,4,FALSE)</f>
        <v>Palveluiden tuottamiseen tarvittavat tilat ja laitteet on tunnistettu ja dokumentoitu.</v>
      </c>
      <c r="E197" s="39" t="s">
        <v>2846</v>
      </c>
      <c r="F197" s="39" t="s">
        <v>2897</v>
      </c>
      <c r="G197" s="39"/>
    </row>
    <row r="198" spans="2:7" ht="22.8" x14ac:dyDescent="0.3">
      <c r="B198" s="37" t="s">
        <v>1539</v>
      </c>
      <c r="C198" s="38"/>
      <c r="D198" s="39" t="str">
        <f>VLOOKUP(Table264[[#This Row],[Kybermittari V2 numero]],Languages!B:F,4,FALSE)</f>
        <v>Palveluiden tuottamiseen tarvittavat toimitusketjut on tunnistettu ja dokumentoitu.</v>
      </c>
      <c r="E198" s="39" t="s">
        <v>2846</v>
      </c>
      <c r="F198" s="39" t="s">
        <v>2897</v>
      </c>
      <c r="G198" s="39"/>
    </row>
    <row r="199" spans="2:7" ht="57" x14ac:dyDescent="0.3">
      <c r="B199" s="37" t="s">
        <v>1543</v>
      </c>
      <c r="C199" s="38"/>
      <c r="D199" s="39" t="str">
        <f>VLOOKUP(Table264[[#This Row],[Kybermittari V2 numero]],Languages!B:F,4,FALSE)</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E199" s="39" t="s">
        <v>2846</v>
      </c>
      <c r="F199" s="39" t="s">
        <v>2897</v>
      </c>
      <c r="G199" s="39"/>
    </row>
    <row r="200" spans="2:7" ht="34.200000000000003" x14ac:dyDescent="0.3">
      <c r="B200" s="37" t="s">
        <v>1547</v>
      </c>
      <c r="C200" s="38"/>
      <c r="D200" s="39" t="str">
        <f>VLOOKUP(Table264[[#This Row],[Kybermittari V2 numero]],Languages!B:F,4,FALSE)</f>
        <v>Palvelujen heikentymisen tai keskeytymisen aiheuttamat seurannaisvaikutukset yhteiskunnalle on tunnistettu ja dokumentoitu.</v>
      </c>
      <c r="E200" s="39" t="s">
        <v>2846</v>
      </c>
      <c r="F200" s="39" t="s">
        <v>2897</v>
      </c>
      <c r="G200" s="39"/>
    </row>
    <row r="201" spans="2:7" ht="45.6" x14ac:dyDescent="0.3">
      <c r="B201" s="37" t="s">
        <v>1559</v>
      </c>
      <c r="C201" s="38"/>
      <c r="D201" s="39" t="str">
        <f>VLOOKUP(Table264[[#This Row],[Kybermittari V2 numero]],Languages!B:F,4,FALSE)</f>
        <v>Kaikki resurssit (data, prosessit, järjestelmät, tilat ja toimitusketjut), joita tarvitaan (yhteiskunnalle kriittisten) palveluiden tuottamiseen, ovat organisaation turvallisuuden hallinnan politiikkojen ja prosessien piirissä.</v>
      </c>
      <c r="E201" s="39" t="s">
        <v>2846</v>
      </c>
      <c r="F201" s="39" t="s">
        <v>2897</v>
      </c>
      <c r="G201" s="39"/>
    </row>
    <row r="202" spans="2:7" ht="45.6" x14ac:dyDescent="0.3">
      <c r="B202" s="37" t="s">
        <v>1563</v>
      </c>
      <c r="C202" s="38"/>
      <c r="D202" s="39" t="str">
        <f>VLOOKUP(Table264[[#This Row],[Kybermittari V2 numero]],Languages!B:F,4,FALSE)</f>
        <v>Kaikki resurssit (data, prosessit, järjestelmät, tilat ja toimitusketjut), joita tarvitaan yhteiskunnallisesti kriittisten palvelujen tuottamiseen, ovat organisaation riskienhallinnan politiikkojen ja prosessien piirissä.</v>
      </c>
      <c r="E202" s="39" t="s">
        <v>2846</v>
      </c>
      <c r="F202" s="39" t="s">
        <v>2897</v>
      </c>
      <c r="G202" s="39"/>
    </row>
    <row r="203" spans="2:7" ht="68.400000000000006" x14ac:dyDescent="0.3">
      <c r="B203" s="37" t="s">
        <v>1567</v>
      </c>
      <c r="C203" s="38"/>
      <c r="D203" s="39" t="str">
        <f>VLOOKUP(Table264[[#This Row],[Kybermittari V2 numero]],Languages!B:F,4,FALSE)</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E203" s="39" t="s">
        <v>2846</v>
      </c>
      <c r="F203" s="39" t="s">
        <v>2897</v>
      </c>
      <c r="G203" s="39"/>
    </row>
    <row r="204" spans="2:7" ht="45.6" x14ac:dyDescent="0.3">
      <c r="B204" s="37" t="s">
        <v>1571</v>
      </c>
      <c r="C204" s="38"/>
      <c r="D204" s="39" t="str">
        <f>VLOOKUP(Table264[[#This Row],[Kybermittari V2 numero]],Languages!B:F,4,FALSE)</f>
        <v>Johtoryhmä käsittelee palveluiden tuottamiseen tarvittavien tietoverkkojen ja -järjestelmien turvallisuuden tasoa säännöllisesti; käyttäen pohjana ajantasaista ja tarkkaa tietoa sekä organisaation ammattilaisten asiantuntemusta.</v>
      </c>
      <c r="E204" s="39" t="s">
        <v>2846</v>
      </c>
      <c r="F204" s="39" t="s">
        <v>2897</v>
      </c>
      <c r="G204" s="39"/>
    </row>
    <row r="205" spans="2:7" ht="45.6" x14ac:dyDescent="0.3">
      <c r="B205" s="37" t="s">
        <v>1575</v>
      </c>
      <c r="C205" s="38"/>
      <c r="D205" s="39" t="str">
        <f>VLOOKUP(Table264[[#This Row],[Kybermittari V2 numero]],Languages!B:F,4,FALSE)</f>
        <v>Johtoryhmän nimetyllä jäsenellä on vastuu palveluiden tuottamiseen tarvittavien tietoverkkojen ja -järjestelmien turvallisuuden tasosta. Henkilö ohjaa johtoryhmän säännöllistä keskustelua aiheesta.</v>
      </c>
      <c r="E205" s="39" t="s">
        <v>2846</v>
      </c>
      <c r="F205" s="39" t="s">
        <v>2897</v>
      </c>
      <c r="G205" s="39"/>
    </row>
    <row r="206" spans="2:7" ht="34.200000000000003" x14ac:dyDescent="0.3">
      <c r="B206" s="37" t="s">
        <v>1579</v>
      </c>
      <c r="C206" s="38"/>
      <c r="D206" s="39" t="str">
        <f>VLOOKUP(Table264[[#This Row],[Kybermittari V2 numero]],Languages!B:F,4,FALSE)</f>
        <v>Johtoryhmä asettaa suunnan ja tahtotilan, joista johdetaan tehokkaita toimintatapoja tietoverkkojen ja -järjestelmien turvallisuuden valvontaan ja ohjaukseen.</v>
      </c>
      <c r="E206" s="39" t="s">
        <v>2846</v>
      </c>
      <c r="F206" s="39" t="s">
        <v>2897</v>
      </c>
      <c r="G206" s="39"/>
    </row>
    <row r="207" spans="2:7" ht="22.8" x14ac:dyDescent="0.3">
      <c r="B207" s="37" t="s">
        <v>1583</v>
      </c>
      <c r="C207" s="38"/>
      <c r="D207" s="39" t="str">
        <f>VLOOKUP(Table264[[#This Row],[Kybermittari V2 numero]],Languages!B:F,4,FALSE)</f>
        <v>Organisaation ylimmällä johdolla on näkyvyys tärkeimpiin riskipäätöksiin läpi koko organisaation.</v>
      </c>
      <c r="E207" s="39" t="s">
        <v>2846</v>
      </c>
      <c r="F207" s="39" t="s">
        <v>2897</v>
      </c>
      <c r="G207" s="39"/>
    </row>
    <row r="208" spans="2:7" ht="68.400000000000006" x14ac:dyDescent="0.3">
      <c r="B208" s="37" t="s">
        <v>1587</v>
      </c>
      <c r="C208" s="38"/>
      <c r="D208" s="39" t="str">
        <f>VLOOKUP(Table264[[#This Row],[Kybermittari V2 numero]],Languages!B:F,4,FALSE)</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E208" s="39" t="s">
        <v>2846</v>
      </c>
      <c r="F208" s="39" t="s">
        <v>2897</v>
      </c>
      <c r="G208" s="39"/>
    </row>
    <row r="209" spans="2:7" ht="45.6" x14ac:dyDescent="0.3">
      <c r="B209" s="37" t="s">
        <v>1591</v>
      </c>
      <c r="C209" s="38"/>
      <c r="D209" s="39" t="str">
        <f>VLOOKUP(Table264[[#This Row],[Kybermittari V2 numero]],Languages!B:F,4,FALSE)</f>
        <v>Riskienhallinnan päätöksentekoa voidaan tarvittaessa delegoida tai korottaa ("escalate") läpi koko organisaation sellaisille henkilöille, joilla on sopivat tiedot, taidot ja valtuudet päätösten tekemiseen.</v>
      </c>
      <c r="E209" s="39" t="s">
        <v>2846</v>
      </c>
      <c r="F209" s="39" t="s">
        <v>2897</v>
      </c>
      <c r="G209" s="39"/>
    </row>
    <row r="210" spans="2:7" ht="34.200000000000003" x14ac:dyDescent="0.3">
      <c r="B210" s="37" t="s">
        <v>1595</v>
      </c>
      <c r="C210" s="38"/>
      <c r="D210" s="39" t="str">
        <f>VLOOKUP(Table264[[#This Row],[Kybermittari V2 numero]],Languages!B:F,4,FALSE)</f>
        <v>Tehdyt riskienhallintapäätökset käydään läpi aika ajoin, jotta varmistutaan siitä, että ne ovat pysyneet relevantteina ja pätevinä.</v>
      </c>
      <c r="E210" s="39" t="s">
        <v>2846</v>
      </c>
      <c r="F210" s="39" t="s">
        <v>2897</v>
      </c>
      <c r="G210" s="39"/>
    </row>
    <row r="211" spans="2:7" ht="45.6" x14ac:dyDescent="0.3">
      <c r="B211" s="37" t="s">
        <v>1599</v>
      </c>
      <c r="C211" s="38"/>
      <c r="D211" s="39" t="str">
        <f>VLOOKUP(Table264[[#This Row],[Kybermittari V2 numero]],Languages!B:F,4,FALSE)</f>
        <v>Riskienhallintaprosessissa ja -päätöksenteossa otetaan huomioon resurssit (data, prosessit, järjestelmät, laitteet ja toimitusketju), kriittinen ajanjakso ja seurannaisvaikutukset [kts. CRITICAL-1b-h].</v>
      </c>
      <c r="E211" s="39" t="s">
        <v>2846</v>
      </c>
      <c r="F211" s="39" t="s">
        <v>2897</v>
      </c>
      <c r="G211" s="39"/>
    </row>
    <row r="212" spans="2:7" ht="34.200000000000003" x14ac:dyDescent="0.3">
      <c r="B212" s="37" t="s">
        <v>1611</v>
      </c>
      <c r="C212" s="38"/>
      <c r="D212" s="39" t="str">
        <f>VLOOKUP(Table264[[#This Row],[Kybermittari V2 numero]],Languages!B:F,4,FALSE)</f>
        <v>Organisaatiolla on kybertapahtumien ja -häiriöiden hallintasuunnitelma, joka kattaa kaikki (organisaation tuottamat yhteiskunnalle kriittiset) palvelut.</v>
      </c>
      <c r="E212" s="39" t="s">
        <v>2846</v>
      </c>
      <c r="F212" s="39" t="s">
        <v>2897</v>
      </c>
      <c r="G212" s="39"/>
    </row>
    <row r="213" spans="2:7" ht="34.200000000000003" x14ac:dyDescent="0.3">
      <c r="B213" s="37" t="s">
        <v>1615</v>
      </c>
      <c r="C213" s="38"/>
      <c r="D213" s="39" t="str">
        <f>VLOOKUP(Table264[[#This Row],[Kybermittari V2 numero]],Languages!B:F,4,FALSE)</f>
        <v>Hallintasuunnitelma rajoittuu tunnettuihin hyökkäyksiin, mutta kattaa perusteellisesti näiden hyökkäysten todennäköiset vaikutukset.</v>
      </c>
      <c r="E213" s="39" t="s">
        <v>2846</v>
      </c>
      <c r="F213" s="39" t="s">
        <v>2897</v>
      </c>
      <c r="G213" s="39"/>
    </row>
    <row r="214" spans="2:7" ht="34.200000000000003" x14ac:dyDescent="0.3">
      <c r="B214" s="37" t="s">
        <v>1619</v>
      </c>
      <c r="C214" s="38"/>
      <c r="D214" s="39" t="str">
        <f>VLOOKUP(Table264[[#This Row],[Kybermittari V2 numero]],Languages!B:F,4,FALSE)</f>
        <v>Kybertapahtumien ja -häiriöiden hallintaan osallistuva henkilöstö on sisäistänyt ja ymmärtää hallintasuunnitelman hyvin.</v>
      </c>
      <c r="E214" s="39" t="s">
        <v>2846</v>
      </c>
      <c r="F214" s="39" t="s">
        <v>2897</v>
      </c>
      <c r="G214" s="39"/>
    </row>
    <row r="215" spans="2:7" ht="22.8" x14ac:dyDescent="0.3">
      <c r="B215" s="37" t="s">
        <v>1623</v>
      </c>
      <c r="C215" s="38"/>
      <c r="D215" s="39" t="str">
        <f>VLOOKUP(Table264[[#This Row],[Kybermittari V2 numero]],Languages!B:F,4,FALSE)</f>
        <v>Hallintasuunnitelma on dokumentoitu ja se jaetaan kaikille relevanteille sidosryhmille.</v>
      </c>
      <c r="E215" s="39" t="s">
        <v>2846</v>
      </c>
      <c r="F215" s="39" t="s">
        <v>2897</v>
      </c>
      <c r="G215" s="39"/>
    </row>
    <row r="216" spans="2:7" ht="45.6" x14ac:dyDescent="0.3">
      <c r="B216" s="37" t="s">
        <v>1627</v>
      </c>
      <c r="C216" s="38"/>
      <c r="D216" s="39" t="str">
        <f>VLOOKUP(Table264[[#This Row],[Kybermittari V2 numero]],Languages!B:F,4,FALSE)</f>
        <v>Hallintasuunnitelma perustuu (yhteiskunnalle kriittisten palveluiden tuottamiseen tarvittavien) tietoverkkojen ja -järjestelmien riskien perusteelliseen tunnistamiseen ja ymmärtämiseen.</v>
      </c>
      <c r="E216" s="39" t="s">
        <v>2846</v>
      </c>
      <c r="F216" s="39" t="s">
        <v>2897</v>
      </c>
      <c r="G216" s="39"/>
    </row>
    <row r="217" spans="2:7" ht="57" x14ac:dyDescent="0.3">
      <c r="B217" s="37" t="s">
        <v>1631</v>
      </c>
      <c r="C217" s="38"/>
      <c r="D217" s="39" t="str">
        <f>VLOOKUP(Table264[[#This Row],[Kybermittari V2 numero]],Languages!B:F,4,FALSE)</f>
        <v>Hallintasuunnitelma kattaa perusteellisesti sekä tunnettujen hyökkäysten, että toistaiseksi tuntemattomien hyökkäysten todennäköiset vaikutukset. Suunnitelma kattaa perusteellisesti häiriön koko elinkaaren, roolit ja vastuut sekä raportointivelvoitteet.</v>
      </c>
      <c r="E217" s="39" t="s">
        <v>2846</v>
      </c>
      <c r="F217" s="39" t="s">
        <v>2897</v>
      </c>
      <c r="G217" s="39"/>
    </row>
    <row r="218" spans="2:7" ht="34.200000000000003" x14ac:dyDescent="0.3">
      <c r="B218" s="37" t="s">
        <v>1635</v>
      </c>
      <c r="C218" s="38"/>
      <c r="D218" s="39" t="str">
        <f>VLOOKUP(Table264[[#This Row],[Kybermittari V2 numero]],Languages!B:F,4,FALSE)</f>
        <v>Hallintasuunnitelma on dokumentoitu ja integroitu osaksi organisaation laajempaa liiketoiminnan ja toimitusketjujen jatkuvuudenhallintaa.</v>
      </c>
      <c r="E218" s="39" t="s">
        <v>2846</v>
      </c>
      <c r="F218" s="39" t="s">
        <v>2897</v>
      </c>
      <c r="G218" s="39"/>
    </row>
    <row r="219" spans="2:7" ht="34.200000000000003" x14ac:dyDescent="0.3">
      <c r="B219" s="37" t="s">
        <v>1639</v>
      </c>
      <c r="C219" s="38"/>
      <c r="D219" s="39" t="str">
        <f>VLOOKUP(Table264[[#This Row],[Kybermittari V2 numero]],Languages!B:F,4,FALSE)</f>
        <v>Kaikki yhteiskunnalle kriittisten palveluiden tuottamiseen osallistuvat organisaation liiketoimintayksiköt ovat saaneet ja sisäistäneet hallintasuunnitelman.</v>
      </c>
      <c r="E219" s="39" t="s">
        <v>2846</v>
      </c>
      <c r="F219" s="39" t="s">
        <v>2897</v>
      </c>
      <c r="G219" s="39"/>
    </row>
    <row r="220" spans="2:7" ht="114" x14ac:dyDescent="0.3">
      <c r="B220" s="37" t="s">
        <v>769</v>
      </c>
      <c r="C220" s="38"/>
      <c r="D220" s="39" t="str">
        <f>VLOOKUP(Table264[[#This Row],[Kybermittari V2 numero]],Languages!B:F,4,FALSE)</f>
        <v>Organisaatiolla on kyberturvallisuusstrategia. Tasolla 1 sen kehittämisen ja ylläpidon ei tarvitse olla systemaattista ja säännöllistä.</v>
      </c>
      <c r="E220" s="39" t="s">
        <v>2842</v>
      </c>
      <c r="F220" s="39" t="s">
        <v>2990</v>
      </c>
      <c r="G220" s="39" t="s">
        <v>769</v>
      </c>
    </row>
    <row r="221" spans="2:7" ht="171" x14ac:dyDescent="0.3">
      <c r="B221" s="37" t="s">
        <v>770</v>
      </c>
      <c r="C221" s="38"/>
      <c r="D221" s="39" t="str">
        <f>VLOOKUP(Table264[[#This Row],[Kybermittari V2 numero]],Languages!B:F,4,FALSE)</f>
        <v>Kyberturvallisuusstrategia määrittelee organisaation kyberturvallisuustavoitteet.</v>
      </c>
      <c r="E221" s="39" t="s">
        <v>2842</v>
      </c>
      <c r="F221" s="39" t="s">
        <v>2991</v>
      </c>
      <c r="G221" s="39" t="s">
        <v>770</v>
      </c>
    </row>
    <row r="222" spans="2:7" ht="91.2" x14ac:dyDescent="0.3">
      <c r="B222" s="37" t="s">
        <v>771</v>
      </c>
      <c r="C222" s="38"/>
      <c r="D222" s="39" t="str">
        <f>VLOOKUP(Table264[[#This Row],[Kybermittari V2 numero]],Languages!B:F,4,FALSE)</f>
        <v>Kyberturvallisuusstrategia ja -prioriteetit on dokumentoitu. Strategia ja prioriteetit ovat linjassa organisaation yleisten strategisten tavoitteiden ja kriittiseen infrastruktuuriin kohdistuvien riskien kanssa.</v>
      </c>
      <c r="E222" s="39" t="s">
        <v>2846</v>
      </c>
      <c r="F222" s="39" t="s">
        <v>2992</v>
      </c>
      <c r="G222" s="39" t="s">
        <v>771</v>
      </c>
    </row>
    <row r="223" spans="2:7" ht="182.4" x14ac:dyDescent="0.3">
      <c r="B223" s="37" t="s">
        <v>772</v>
      </c>
      <c r="C223" s="38"/>
      <c r="D223" s="39" t="str">
        <f>VLOOKUP(Table264[[#This Row],[Kybermittari V2 numero]],Languages!B:F,4,FALSE)</f>
        <v>Kyberturvallisuusstrategia määrittää organisaation kyberturvallisuuden hallintamallin ("governance") ja valvontatoimet.</v>
      </c>
      <c r="E223" s="39" t="s">
        <v>2842</v>
      </c>
      <c r="F223" s="39" t="s">
        <v>2993</v>
      </c>
      <c r="G223" s="39" t="s">
        <v>772</v>
      </c>
    </row>
    <row r="224" spans="2:7" ht="114" x14ac:dyDescent="0.3">
      <c r="B224" s="37" t="s">
        <v>773</v>
      </c>
      <c r="C224" s="38"/>
      <c r="D224" s="39" t="str">
        <f>VLOOKUP(Table264[[#This Row],[Kybermittari V2 numero]],Languages!B:F,4,FALSE)</f>
        <v>Kyberturvallisuusstrategia määrittelee kyberturvallisuuden hallinta- ja organisaatiorakenteen.</v>
      </c>
      <c r="E224" s="39" t="s">
        <v>2842</v>
      </c>
      <c r="F224" s="39" t="s">
        <v>2994</v>
      </c>
      <c r="G224" s="39" t="s">
        <v>773</v>
      </c>
    </row>
    <row r="225" spans="2:7" ht="193.8" x14ac:dyDescent="0.3">
      <c r="B225" s="37" t="s">
        <v>774</v>
      </c>
      <c r="C225" s="38"/>
      <c r="D225" s="39" t="str">
        <f>VLOOKUP(Table264[[#This Row],[Kybermittari V2 numero]],Languages!B:F,4,FALSE)</f>
        <v>Kyberturvallisuusstrategia nimeää ne standardit ja ohjeet, joita tulee noudattaa.</v>
      </c>
      <c r="E225" s="39" t="s">
        <v>2842</v>
      </c>
      <c r="F225" s="39" t="s">
        <v>2995</v>
      </c>
      <c r="G225" s="39" t="s">
        <v>774</v>
      </c>
    </row>
    <row r="226" spans="2:7" ht="239.4" x14ac:dyDescent="0.3">
      <c r="B226" s="37" t="s">
        <v>775</v>
      </c>
      <c r="C226" s="38"/>
      <c r="D226" s="39" t="str">
        <f>VLOOKUP(Table264[[#This Row],[Kybermittari V2 numero]],Languages!B:F,4,FALSE)</f>
        <v>Kyberturvallisuusstrategia nimeää soveltuvin osin kaikki olennaiset vaatimustenmukaisuusvaatimukset (esimerkiksi NIST, ISO, PCI DSS), joita tulee noudattaa.</v>
      </c>
      <c r="E226" s="39" t="s">
        <v>2844</v>
      </c>
      <c r="F226" s="39" t="s">
        <v>2996</v>
      </c>
      <c r="G226" s="39" t="s">
        <v>775</v>
      </c>
    </row>
    <row r="227" spans="2:7" ht="125.4" x14ac:dyDescent="0.3">
      <c r="B227" s="37" t="s">
        <v>776</v>
      </c>
      <c r="C227" s="38"/>
      <c r="D227" s="39" t="str">
        <f>VLOOKUP(Table264[[#This Row],[Kybermittari V2 numero]],Languages!B:F,4,FALSE)</f>
        <v>Kyberturvallisuusstrategia päivitetään vastaamaan muutoksia organisaation liiketoiminnassa, toimintaympäristössä tai uhkaprofiilissa [kts. THREAT-2d].</v>
      </c>
      <c r="E227" s="39" t="s">
        <v>2844</v>
      </c>
      <c r="F227" s="39" t="s">
        <v>2997</v>
      </c>
      <c r="G227" s="39" t="s">
        <v>776</v>
      </c>
    </row>
    <row r="228" spans="2:7" ht="34.200000000000003" x14ac:dyDescent="0.3">
      <c r="B228" s="37" t="s">
        <v>777</v>
      </c>
      <c r="C228" s="38"/>
      <c r="D228" s="39" t="str">
        <f>VLOOKUP(Table264[[#This Row],[Kybermittari V2 numero]],Languages!B:F,4,FALSE)</f>
        <v>Resurssit (henkilöt, rahoitus ja työkalut) on osoitettu kyberturvallisuuden hallinnan perustamiseen. Tasolla 1 tämän ei tarvitse olla systemaattista ja säännöllistä.</v>
      </c>
      <c r="E228" s="39" t="e">
        <v>#N/A</v>
      </c>
      <c r="F228" s="39" t="e">
        <v>#N/A</v>
      </c>
      <c r="G228" s="39" t="e">
        <v>#N/A</v>
      </c>
    </row>
    <row r="229" spans="2:7" ht="79.8" x14ac:dyDescent="0.3">
      <c r="B229" s="37" t="s">
        <v>778</v>
      </c>
      <c r="C229" s="38"/>
      <c r="D229" s="39" t="str">
        <f>VLOOKUP(Table264[[#This Row],[Kybermittari V2 numero]],Languages!B:F,4,FALSE)</f>
        <v>Organisaation ylin johto tukee kyberturvallisuuden hallintaa. Tasolla 1 tämän ei tarvitse olla systemaattista ja säännöllistä.</v>
      </c>
      <c r="E229" s="39" t="s">
        <v>2846</v>
      </c>
      <c r="F229" s="39" t="s">
        <v>2998</v>
      </c>
      <c r="G229" s="39" t="s">
        <v>777</v>
      </c>
    </row>
    <row r="230" spans="2:7" ht="102.6" x14ac:dyDescent="0.3">
      <c r="B230" s="37" t="s">
        <v>779</v>
      </c>
      <c r="C230" s="38"/>
      <c r="D230" s="39" t="str">
        <f>VLOOKUP(Table264[[#This Row],[Kybermittari V2 numero]],Languages!B:F,4,FALSE)</f>
        <v>Kyberturvallisuuden hallinta perustuu kyberturvallisuusstrategiaan.</v>
      </c>
      <c r="E230" s="39" t="s">
        <v>2846</v>
      </c>
      <c r="F230" s="39" t="s">
        <v>2999</v>
      </c>
      <c r="G230" s="39" t="s">
        <v>778</v>
      </c>
    </row>
    <row r="231" spans="2:7" ht="34.200000000000003" x14ac:dyDescent="0.3">
      <c r="B231" s="37" t="s">
        <v>780</v>
      </c>
      <c r="C231" s="38"/>
      <c r="D231" s="39" t="str">
        <f>VLOOKUP(Table264[[#This Row],[Kybermittari V2 numero]],Languages!B:F,4,FALSE)</f>
        <v>Riittävät resurssit (henkilöt, rahoitus ja työkalut) on osoitettu kyberturvallisuusstrategian mukaisen kyberturvallisuuden hallinnan toteuttamiseen.</v>
      </c>
      <c r="E231" s="39" t="e">
        <v>#N/A</v>
      </c>
      <c r="F231" s="39" t="e">
        <v>#N/A</v>
      </c>
      <c r="G231" s="39" t="e">
        <v>#N/A</v>
      </c>
    </row>
    <row r="232" spans="2:7" ht="91.2" x14ac:dyDescent="0.3">
      <c r="B232" s="37" t="s">
        <v>781</v>
      </c>
      <c r="C232" s="38"/>
      <c r="D232" s="39" t="str">
        <f>VLOOKUP(Table264[[#This Row],[Kybermittari V2 numero]],Languages!B:F,4,FALSE)</f>
        <v>Organisaation ylimmän johdon tuki kyberturvallisuuden hallinnalle  on näkyvää ja aktiivista.</v>
      </c>
      <c r="E232" s="39" t="s">
        <v>2846</v>
      </c>
      <c r="F232" s="39" t="s">
        <v>3000</v>
      </c>
      <c r="G232" s="39" t="s">
        <v>779</v>
      </c>
    </row>
    <row r="233" spans="2:7" ht="102.6" x14ac:dyDescent="0.3">
      <c r="B233" s="37" t="s">
        <v>782</v>
      </c>
      <c r="C233" s="38"/>
      <c r="D233" s="39" t="str">
        <f>VLOOKUP(Table264[[#This Row],[Kybermittari V2 numero]],Languages!B:F,4,FALSE)</f>
        <v>Organisaation ylin johto tukee kyberturvallisuuspolitiikkojen ja -ohjeiden kehittämistä, ylläpitoa ja täytäntöönpanoa.</v>
      </c>
      <c r="E233" s="39" t="s">
        <v>2846</v>
      </c>
      <c r="F233" s="39" t="s">
        <v>3001</v>
      </c>
      <c r="G233" s="39" t="s">
        <v>780</v>
      </c>
    </row>
    <row r="234" spans="2:7" ht="68.400000000000006" x14ac:dyDescent="0.3">
      <c r="B234" s="37" t="s">
        <v>783</v>
      </c>
      <c r="C234" s="38"/>
      <c r="D234" s="39" t="str">
        <f>VLOOKUP(Table264[[#This Row],[Kybermittari V2 numero]],Languages!B:F,4,FALSE)</f>
        <v>Vastuu kyberturvallisuuden hallinnasta on osoitettu organisaatiossa taholle, jolla on riittävät toimivaltuudet.</v>
      </c>
      <c r="E234" s="39" t="s">
        <v>2846</v>
      </c>
      <c r="F234" s="39" t="s">
        <v>3002</v>
      </c>
      <c r="G234" s="39" t="s">
        <v>781</v>
      </c>
    </row>
    <row r="235" spans="2:7" ht="102.6" x14ac:dyDescent="0.3">
      <c r="B235" s="37" t="s">
        <v>784</v>
      </c>
      <c r="C235" s="38"/>
      <c r="D235" s="39" t="str">
        <f>VLOOKUP(Table264[[#This Row],[Kybermittari V2 numero]],Languages!B:F,4,FALSE)</f>
        <v>Kyberturvallisuuden hallinnan sidosryhmät on tunnistettu ja osallistettu.</v>
      </c>
      <c r="E235" s="39" t="s">
        <v>2846</v>
      </c>
      <c r="F235" s="39" t="s">
        <v>3003</v>
      </c>
      <c r="G235" s="39" t="s">
        <v>782</v>
      </c>
    </row>
    <row r="236" spans="2:7" ht="102.6" x14ac:dyDescent="0.3">
      <c r="B236" s="37" t="s">
        <v>785</v>
      </c>
      <c r="C236" s="38"/>
      <c r="D236" s="39" t="str">
        <f>VLOOKUP(Table264[[#This Row],[Kybermittari V2 numero]],Languages!B:F,4,FALSE)</f>
        <v>Kyberturvallisuuden hallinnan toiminta tarkastetaan aika ajoin, jotta varmistetaan että toimet ovat linjassa kyberturvallisuusstrategian kanssa.</v>
      </c>
      <c r="E236" s="39" t="s">
        <v>2846</v>
      </c>
      <c r="F236" s="39" t="s">
        <v>3004</v>
      </c>
      <c r="G236" s="39" t="s">
        <v>783</v>
      </c>
    </row>
    <row r="237" spans="2:7" ht="159.6" x14ac:dyDescent="0.3">
      <c r="B237" s="37" t="s">
        <v>786</v>
      </c>
      <c r="C237" s="38"/>
      <c r="D237" s="39" t="str">
        <f>VLOOKUP(Table264[[#This Row],[Kybermittari V2 numero]],Languages!B:F,4,FALSE)</f>
        <v>Riippumaton taho tarkastaa organisaation kyberturvallisuuteen liittyvät toiminnat aika ajoin ja määriteltyjen tilanteiden kuten prosessimuutosten yhteydessä, jotta varmistutaan että toiminta on kyberturvallisuuspolitiikkojen ja -ohjeiden mukaista.</v>
      </c>
      <c r="E237" s="39" t="s">
        <v>2846</v>
      </c>
      <c r="F237" s="39" t="s">
        <v>3005</v>
      </c>
      <c r="G237" s="39" t="s">
        <v>784</v>
      </c>
    </row>
    <row r="238" spans="2:7" ht="34.200000000000003" x14ac:dyDescent="0.3">
      <c r="B238" s="37" t="s">
        <v>2147</v>
      </c>
      <c r="C238" s="38"/>
      <c r="D238" s="39" t="str">
        <f>VLOOKUP(Table264[[#This Row],[Kybermittari V2 numero]],Languages!B:F,4,FALSE)</f>
        <v>Kyberturvallisuuden hallinnassa huomioidaan sääntelyvaatimukset ja luodaan soveltuvin osin edellytykset niiden saavuttamiselle.</v>
      </c>
      <c r="E238" s="39" t="e">
        <v>#N/A</v>
      </c>
      <c r="F238" s="39" t="e">
        <v>#N/A</v>
      </c>
      <c r="G238" s="39" t="e">
        <v>#N/A</v>
      </c>
    </row>
    <row r="239" spans="2:7" ht="57" x14ac:dyDescent="0.3">
      <c r="B239" s="37" t="s">
        <v>2151</v>
      </c>
      <c r="C239" s="38"/>
      <c r="D239" s="39" t="str">
        <f>VLOOKUP(Table264[[#This Row],[Kybermittari V2 numero]],Languages!B:F,4,FALSE)</f>
        <v>Organisaatio tekee yhteistyötä organisaation ulkopuolisten toimijoiden kanssa osallistuakseen kyberturvallisuuteen liittyvien standardien, ohjeistusten, johtavien käytäntöjen, opittujen kokemusten sekä kehittyvien teknologioiden kehittämiseen ja täytäntöönpanoon.</v>
      </c>
      <c r="E239" s="39" t="e">
        <v>#N/A</v>
      </c>
      <c r="F239" s="39" t="e">
        <v>#N/A</v>
      </c>
      <c r="G239" s="39" t="e">
        <v>#N/A</v>
      </c>
    </row>
    <row r="240" spans="2:7" ht="91.2" x14ac:dyDescent="0.3">
      <c r="B240" s="37" t="s">
        <v>787</v>
      </c>
      <c r="C240" s="38"/>
      <c r="D240" s="39" t="str">
        <f>VLOOKUP(Table264[[#This Row],[Kybermittari V2 numero]],Languages!B:F,4,FALSE)</f>
        <v>PROGRAM-osion toimintaa varten on määritetty dokumentoidut toimintatavat, joita noudatetaan ja päivitetään säännöllisesti.</v>
      </c>
      <c r="E240" s="39" t="s">
        <v>2842</v>
      </c>
      <c r="F240" s="39" t="s">
        <v>418</v>
      </c>
      <c r="G240" s="39" t="s">
        <v>787</v>
      </c>
    </row>
    <row r="241" spans="2:7" ht="239.4" x14ac:dyDescent="0.3">
      <c r="B241" s="37" t="s">
        <v>788</v>
      </c>
      <c r="C241" s="38"/>
      <c r="D241" s="39" t="str">
        <f>VLOOKUP(Table264[[#This Row],[Kybermittari V2 numero]],Languages!B:F,4,FALSE)</f>
        <v>PROGRAM-osion toimintaa varten on tarjolla riittävät resurssit (henkilöstö, rahoitus ja työkalut).</v>
      </c>
      <c r="E241" s="39" t="s">
        <v>2842</v>
      </c>
      <c r="F241" s="39" t="s">
        <v>420</v>
      </c>
      <c r="G241" s="39" t="s">
        <v>788</v>
      </c>
    </row>
    <row r="242" spans="2:7" ht="102.6" x14ac:dyDescent="0.3">
      <c r="B242" s="37" t="s">
        <v>789</v>
      </c>
      <c r="C242" s="38"/>
      <c r="D242" s="39" t="str">
        <f>VLOOKUP(Table264[[#This Row],[Kybermittari V2 numero]],Languages!B:F,4,FALSE)</f>
        <v>PROGRAM-osion toimintaa ohjataan vaatimuksilla, jotka on asetettu organisaation johtotason politiikassa (tai vastaavassa ohjeistuksessa).</v>
      </c>
      <c r="E242" s="39" t="s">
        <v>2842</v>
      </c>
      <c r="F242" s="39" t="s">
        <v>422</v>
      </c>
      <c r="G242" s="39" t="s">
        <v>789</v>
      </c>
    </row>
    <row r="243" spans="2:7" ht="148.19999999999999" x14ac:dyDescent="0.3">
      <c r="B243" s="37" t="s">
        <v>790</v>
      </c>
      <c r="C243" s="38"/>
      <c r="D243" s="39" t="str">
        <f>VLOOKUP(Table264[[#This Row],[Kybermittari V2 numero]],Languages!B:F,4,FALSE)</f>
        <v>PROGRAM-osion toimintaa suorittavilla työntekijöillä on riittävät tiedot ja taidot tehtäviensä suorittamiseen.</v>
      </c>
      <c r="E243" s="39" t="s">
        <v>2846</v>
      </c>
      <c r="F243" s="39" t="s">
        <v>426</v>
      </c>
      <c r="G243" s="39" t="s">
        <v>791</v>
      </c>
    </row>
    <row r="244" spans="2:7" ht="136.80000000000001" x14ac:dyDescent="0.3">
      <c r="B244" s="37" t="s">
        <v>791</v>
      </c>
      <c r="C244" s="38"/>
      <c r="D244" s="39" t="str">
        <f>VLOOKUP(Table264[[#This Row],[Kybermittari V2 numero]],Languages!B:F,4,FALSE)</f>
        <v>PROGRAM-osion toiminnan suorittamiseen tarvittavat vastuut, tilivelvollisuudet ja valtuutukset on jalkautettu soveltuville työntekijöille.</v>
      </c>
      <c r="E244" s="39" t="s">
        <v>2846</v>
      </c>
      <c r="F244" s="39" t="s">
        <v>424</v>
      </c>
      <c r="G244" s="39" t="s">
        <v>790</v>
      </c>
    </row>
    <row r="245" spans="2:7" ht="34.200000000000003" x14ac:dyDescent="0.3">
      <c r="B245" s="37" t="s">
        <v>792</v>
      </c>
      <c r="C245" s="38"/>
      <c r="D245" s="39" t="str">
        <f>VLOOKUP(Table264[[#This Row],[Kybermittari V2 numero]],Languages!B:F,4,FALSE)</f>
        <v>PROGRAM-osion toiminnan vaikuttavuutta arvioidaan ja seurataan.</v>
      </c>
      <c r="E245" s="39" t="s">
        <v>2842</v>
      </c>
      <c r="F245" s="39" t="s">
        <v>428</v>
      </c>
      <c r="G245" s="39" t="s">
        <v>792</v>
      </c>
    </row>
    <row r="246" spans="2:7" ht="114" x14ac:dyDescent="0.3">
      <c r="B246" s="37" t="s">
        <v>605</v>
      </c>
      <c r="C246" s="38"/>
      <c r="D246" s="39" t="str">
        <f>VLOOKUP(Table264[[#This Row],[Kybermittari V2 numero]],Languages!B:F,4,FALSE)</f>
        <v>Havaitut kybertapahtumat raportoidaan ennalta määritellyille henkilöille tai roolien haltijoille ja niistä pidetään lokia. Tasolla 1 tämän ei tarvitse olla systemaattista ja säännöllistä.</v>
      </c>
      <c r="E246" s="39" t="s">
        <v>2844</v>
      </c>
      <c r="F246" s="39" t="s">
        <v>3006</v>
      </c>
      <c r="G246" s="39" t="s">
        <v>605</v>
      </c>
    </row>
    <row r="247" spans="2:7" ht="114" x14ac:dyDescent="0.3">
      <c r="B247" s="37" t="s">
        <v>606</v>
      </c>
      <c r="C247" s="38"/>
      <c r="D247" s="39" t="str">
        <f>VLOOKUP(Table264[[#This Row],[Kybermittari V2 numero]],Languages!B:F,4,FALSE)</f>
        <v>Kybertapahtumista ja niiden havaitsemisesta on laadittu kriteeristö (johon kuuluu esimerkiksi määritelmä tilanteista, jotka täyttävät kybertapahtuman määritelmän tai määritelmä siitä, missä kybertapahtumia voidaan havaita).</v>
      </c>
      <c r="E247" s="39" t="s">
        <v>2842</v>
      </c>
      <c r="F247" s="39" t="s">
        <v>3007</v>
      </c>
      <c r="G247" s="39" t="s">
        <v>606</v>
      </c>
    </row>
    <row r="248" spans="2:7" ht="102.6" x14ac:dyDescent="0.3">
      <c r="B248" s="37" t="s">
        <v>607</v>
      </c>
      <c r="C248" s="38"/>
      <c r="D248" s="39" t="str">
        <f>VLOOKUP(Table264[[#This Row],[Kybermittari V2 numero]],Languages!B:F,4,FALSE)</f>
        <v>Kybertapahtumat kirjataan lokiin laaditun kriteeristön mukaisesti.</v>
      </c>
      <c r="E248" s="39" t="s">
        <v>2844</v>
      </c>
      <c r="F248" s="39" t="s">
        <v>3008</v>
      </c>
      <c r="G248" s="39" t="s">
        <v>607</v>
      </c>
    </row>
    <row r="249" spans="2:7" ht="91.2" x14ac:dyDescent="0.3">
      <c r="B249" s="37" t="s">
        <v>608</v>
      </c>
      <c r="C249" s="38"/>
      <c r="D249" s="39" t="str">
        <f>VLOOKUP(Table264[[#This Row],[Kybermittari V2 numero]],Languages!B:F,4,FALSE)</f>
        <v>Tapahtumien tietoja verrataan keskenään, jotta niistä tunnistettaisiin mahdollisia säännönmukaisuuksia, trendejä tai muita yhteisiä piirteitä, joilla voitaisiin tukea kyberhäiriöiden analysointityötä.</v>
      </c>
      <c r="E249" s="39" t="s">
        <v>2842</v>
      </c>
      <c r="F249" s="39" t="s">
        <v>209</v>
      </c>
      <c r="G249" s="39" t="s">
        <v>608</v>
      </c>
    </row>
    <row r="250" spans="2:7" ht="125.4" x14ac:dyDescent="0.3">
      <c r="B250" s="37" t="s">
        <v>609</v>
      </c>
      <c r="C250" s="38"/>
      <c r="D250" s="39" t="str">
        <f>VLOOKUP(Table264[[#This Row],[Kybermittari V2 numero]],Languages!B:F,4,FALSE)</f>
        <v>Kybertapahtumien havaitsemistoimia ohjataan tunnistettujen riskien [kts. RISK-2a] ja organisaation uhkaprofiilin perusteella [kts. THREAT-2d].</v>
      </c>
      <c r="E250" s="39" t="s">
        <v>2844</v>
      </c>
      <c r="F250" s="39" t="s">
        <v>3009</v>
      </c>
      <c r="G250" s="39" t="s">
        <v>609</v>
      </c>
    </row>
    <row r="251" spans="2:7" ht="91.2" x14ac:dyDescent="0.3">
      <c r="B251" s="37" t="s">
        <v>610</v>
      </c>
      <c r="C251" s="38"/>
      <c r="D251" s="39" t="str">
        <f>VLOOKUP(Table264[[#This Row],[Kybermittari V2 numero]],Languages!B:F,4,FALSE)</f>
        <v>Toiminnon tilannekuvaa seurataan siten, että se tukee mahdollisten kybertapahtumien havaitsemista.</v>
      </c>
      <c r="E251" s="39" t="s">
        <v>2842</v>
      </c>
      <c r="F251" s="39" t="s">
        <v>3010</v>
      </c>
      <c r="G251" s="39" t="s">
        <v>610</v>
      </c>
    </row>
    <row r="252" spans="2:7" ht="171" x14ac:dyDescent="0.3">
      <c r="B252" s="37" t="s">
        <v>611</v>
      </c>
      <c r="C252" s="38"/>
      <c r="D252" s="39" t="str">
        <f>VLOOKUP(Table264[[#This Row],[Kybermittari V2 numero]],Languages!B:F,4,FALSE)</f>
        <v>Kyberhäiriöiden määrittämisestä on laadittu kriteeristö. Tasolla 1 tämän ei tarvitse olla systemaattista ja säännöllistä.</v>
      </c>
      <c r="E252" s="39" t="s">
        <v>2842</v>
      </c>
      <c r="F252" s="39" t="s">
        <v>3011</v>
      </c>
      <c r="G252" s="39" t="s">
        <v>611</v>
      </c>
    </row>
    <row r="253" spans="2:7" ht="136.80000000000001" x14ac:dyDescent="0.3">
      <c r="B253" s="37" t="s">
        <v>612</v>
      </c>
      <c r="C253" s="38"/>
      <c r="D253" s="39" t="str">
        <f>VLOOKUP(Table264[[#This Row],[Kybermittari V2 numero]],Languages!B:F,4,FALSE)</f>
        <v>Kybertapahtumat analysoidaan siten, että se tukee mahdollisten kyberhäiriöiden määrittämistä. Tasolla 1 tämän ei tarvitse olla systemaattista ja säännöllistä.</v>
      </c>
      <c r="E253" s="39" t="s">
        <v>2842</v>
      </c>
      <c r="F253" s="39" t="s">
        <v>3012</v>
      </c>
      <c r="G253" s="39" t="s">
        <v>612</v>
      </c>
    </row>
    <row r="254" spans="2:7" ht="239.4" x14ac:dyDescent="0.3">
      <c r="B254" s="37" t="s">
        <v>613</v>
      </c>
      <c r="C254" s="38"/>
      <c r="D254" s="39" t="str">
        <f>VLOOKUP(Table264[[#This Row],[Kybermittari V2 numero]],Languages!B:F,4,FALSE)</f>
        <v>Kyberhäiriöiden määrittämisestä on laadittu virallinen kriteeristö, joka perustuu siihen, miten häiriöt voivat vaikuttaa toimintoon.</v>
      </c>
      <c r="E254" s="39" t="s">
        <v>2846</v>
      </c>
      <c r="F254" s="39" t="s">
        <v>3013</v>
      </c>
      <c r="G254" s="39" t="s">
        <v>613</v>
      </c>
    </row>
    <row r="255" spans="2:7" ht="91.2" x14ac:dyDescent="0.3">
      <c r="B255" s="37" t="s">
        <v>614</v>
      </c>
      <c r="C255" s="38"/>
      <c r="D255" s="39" t="str">
        <f>VLOOKUP(Table264[[#This Row],[Kybermittari V2 numero]],Languages!B:F,4,FALSE)</f>
        <v>Kybertapahtumat määritetään kyberhäiriöiksi laaditun kriteeristön mukaisesti.</v>
      </c>
      <c r="E255" s="39" t="s">
        <v>2842</v>
      </c>
      <c r="F255" s="39" t="s">
        <v>3014</v>
      </c>
      <c r="G255" s="39" t="s">
        <v>614</v>
      </c>
    </row>
    <row r="256" spans="2:7" ht="91.2" x14ac:dyDescent="0.3">
      <c r="B256" s="37" t="s">
        <v>615</v>
      </c>
      <c r="C256" s="38"/>
      <c r="D256" s="39" t="str">
        <f>VLOOKUP(Table264[[#This Row],[Kybermittari V2 numero]],Languages!B:F,4,FALSE)</f>
        <v>Kyberhäiriöiden määrittämisen kriteeristö päivitetään aika ajoin ja määriteltyjen tilanteiden kuten organisaatiomuutosten, harjoitustoiminnasta saatujen kokemusten tai uusien havaittujen uhkien perusteella.</v>
      </c>
      <c r="E256" s="39" t="s">
        <v>2842</v>
      </c>
      <c r="F256" s="39" t="s">
        <v>3015</v>
      </c>
      <c r="G256" s="39" t="s">
        <v>615</v>
      </c>
    </row>
    <row r="257" spans="2:7" ht="91.2" x14ac:dyDescent="0.3">
      <c r="B257" s="37" t="s">
        <v>616</v>
      </c>
      <c r="C257" s="38"/>
      <c r="D257" s="39" t="str">
        <f>VLOOKUP(Table264[[#This Row],[Kybermittari V2 numero]],Languages!B:F,4,FALSE)</f>
        <v>Kybertapahtumista ja -häiriöistä pidetään rekisteriä, johon tapahtumat ja häiriöt kirjataan ja jossa niitä seurataan lopputulemiin asti.</v>
      </c>
      <c r="E257" s="39" t="s">
        <v>2844</v>
      </c>
      <c r="F257" s="39" t="s">
        <v>3016</v>
      </c>
      <c r="G257" s="39" t="s">
        <v>616</v>
      </c>
    </row>
    <row r="258" spans="2:7" ht="125.4" x14ac:dyDescent="0.3">
      <c r="B258" s="37" t="s">
        <v>617</v>
      </c>
      <c r="C258" s="38"/>
      <c r="D258" s="39" t="str">
        <f>VLOOKUP(Table264[[#This Row],[Kybermittari V2 numero]],Languages!B:F,4,FALSE)</f>
        <v>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v>
      </c>
      <c r="E258" s="39" t="s">
        <v>2844</v>
      </c>
      <c r="F258" s="39" t="s">
        <v>3017</v>
      </c>
      <c r="G258" s="39" t="s">
        <v>617</v>
      </c>
    </row>
    <row r="259" spans="2:7" ht="91.2" x14ac:dyDescent="0.3">
      <c r="B259" s="37" t="s">
        <v>618</v>
      </c>
      <c r="C259" s="38"/>
      <c r="D259" s="39" t="str">
        <f>VLOOKUP(Table264[[#This Row],[Kybermittari V2 numero]],Languages!B:F,4,FALSE)</f>
        <v>Kyberhäiriöiden määrittämisen kriteeristö on linjassa kyberriskien priorisoinnin kriteereiden kanssa [kts. RISK-3b].</v>
      </c>
      <c r="E259" s="39" t="s">
        <v>2842</v>
      </c>
      <c r="F259" s="39" t="s">
        <v>3018</v>
      </c>
      <c r="G259" s="39" t="s">
        <v>618</v>
      </c>
    </row>
    <row r="260" spans="2:7" ht="91.2" x14ac:dyDescent="0.3">
      <c r="B260" s="37" t="s">
        <v>619</v>
      </c>
      <c r="C260" s="38"/>
      <c r="D260" s="39" t="str">
        <f>VLOOKUP(Table264[[#This Row],[Kybermittari V2 numero]],Languages!B:F,4,FALSE)</f>
        <v>Kyberhäiriöiden tietoja verrataan keskenään, jotta niistä tunnistettaisiin mahdollisia säännönmukaisuuksia, trendejä tai muita yhteisiä piirteitä.</v>
      </c>
      <c r="E260" s="39" t="s">
        <v>2844</v>
      </c>
      <c r="F260" s="39" t="s">
        <v>3019</v>
      </c>
      <c r="G260" s="39" t="s">
        <v>619</v>
      </c>
    </row>
    <row r="261" spans="2:7" ht="102.6" x14ac:dyDescent="0.3">
      <c r="B261" s="37" t="s">
        <v>620</v>
      </c>
      <c r="C261" s="38"/>
      <c r="D261" s="39" t="str">
        <f>VLOOKUP(Table264[[#This Row],[Kybermittari V2 numero]],Languages!B:F,4,FALSE)</f>
        <v>Kybertapahtumiin ja -häiriöihin reagoimista varten on tunnistettu soveltuvat työntekijät ja osoitettu heille heidän roolinsa. Tasolla 1 tämän ei tarvitse olla systemaattista ja säännöllistä.</v>
      </c>
      <c r="E261" s="39" t="s">
        <v>2844</v>
      </c>
      <c r="F261" s="39" t="s">
        <v>3020</v>
      </c>
      <c r="G261" s="39" t="s">
        <v>620</v>
      </c>
    </row>
    <row r="262" spans="2:7" ht="159.6" x14ac:dyDescent="0.3">
      <c r="B262" s="37" t="s">
        <v>621</v>
      </c>
      <c r="C262" s="38"/>
      <c r="D262" s="39" t="str">
        <f>VLOOKUP(Table264[[#This Row],[Kybermittari V2 numero]],Languages!B:F,4,FALSE)</f>
        <v>Kybertapahtumiin- ja häiriöihin reagoidaan siten, että rajoitetaan toimintoon kohdistuvaa vaikutusta ja palautetaan toiminta normaaliksi. Tasolla 1 tämän ei tarvitse olla systemaattista ja säännöllistä.</v>
      </c>
      <c r="E262" s="39" t="s">
        <v>2844</v>
      </c>
      <c r="F262" s="39" t="s">
        <v>3021</v>
      </c>
      <c r="G262" s="39" t="s">
        <v>621</v>
      </c>
    </row>
    <row r="263" spans="2:7" ht="114" x14ac:dyDescent="0.3">
      <c r="B263" s="37" t="s">
        <v>622</v>
      </c>
      <c r="C263" s="38"/>
      <c r="D263" s="39" t="str">
        <f>VLOOKUP(Table264[[#This Row],[Kybermittari V2 numero]],Languages!B:F,4,FALSE)</f>
        <v>Kyberhäiriöistä tuotetaan raportointia (esimerkiksi sisäisesti, CERT-FI tai soveltuville ISAC-ryhmille). Tasolla 1 tämän ei tarvitse olla systemaattista ja säännöllistä.</v>
      </c>
      <c r="E263" s="39" t="s">
        <v>2842</v>
      </c>
      <c r="F263" s="39" t="s">
        <v>3022</v>
      </c>
      <c r="G263" s="39" t="s">
        <v>622</v>
      </c>
    </row>
    <row r="264" spans="2:7" ht="319.2" x14ac:dyDescent="0.3">
      <c r="B264" s="37" t="s">
        <v>623</v>
      </c>
      <c r="C264" s="38"/>
      <c r="D264" s="39" t="str">
        <f>VLOOKUP(Table264[[#This Row],[Kybermittari V2 numero]],Languages!B:F,4,FALSE)</f>
        <v>Kyberhäiriöiden reagoimisen varalle on luotu suunnitelma, jota pidetään yllä ja joka kattaa koko häiriönhallinnan elinkaaren.</v>
      </c>
      <c r="E264" s="39" t="s">
        <v>2842</v>
      </c>
      <c r="F264" s="39" t="s">
        <v>3023</v>
      </c>
      <c r="G264" s="39" t="s">
        <v>623</v>
      </c>
    </row>
    <row r="265" spans="2:7" ht="159.6" x14ac:dyDescent="0.3">
      <c r="B265" s="37" t="s">
        <v>624</v>
      </c>
      <c r="C265" s="38"/>
      <c r="D265" s="39" t="str">
        <f>VLOOKUP(Table264[[#This Row],[Kybermittari V2 numero]],Languages!B:F,4,FALSE)</f>
        <v>Kybertapahtumiin ja -häiriöihin reagoidaan määriteltyjen suunnitelmien ja prosessien mukaisesti.</v>
      </c>
      <c r="E265" s="39" t="s">
        <v>2844</v>
      </c>
      <c r="F265" s="39" t="s">
        <v>3024</v>
      </c>
      <c r="G265" s="39" t="s">
        <v>624</v>
      </c>
    </row>
    <row r="266" spans="2:7" ht="228" x14ac:dyDescent="0.3">
      <c r="B266" s="37" t="s">
        <v>625</v>
      </c>
      <c r="C266" s="38"/>
      <c r="D266" s="39" t="str">
        <f>VLOOKUP(Table264[[#This Row],[Kybermittari V2 numero]],Languages!B:F,4,FALSE)</f>
        <v>Kyberhäiriöihin ja -tapahtumiin reagoinnin suunnitelmia harjoitellaan aika ajoin ja määriteltyjen tilanteiden kuten järjestelmämuutosten tai ulkoisten tapahtumien yhteydessä.</v>
      </c>
      <c r="E266" s="39" t="s">
        <v>2844</v>
      </c>
      <c r="F266" s="39" t="s">
        <v>3025</v>
      </c>
      <c r="G266" s="39" t="s">
        <v>626</v>
      </c>
    </row>
    <row r="267" spans="2:7" ht="136.80000000000001" x14ac:dyDescent="0.3">
      <c r="B267" s="37" t="s">
        <v>626</v>
      </c>
      <c r="C267" s="38"/>
      <c r="D267" s="39" t="str">
        <f>VLOOKUP(Table264[[#This Row],[Kybermittari V2 numero]],Languages!B:F,4,FALSE)</f>
        <v>Kybertapahtumien ja -häiriöiden perusteella toteutetuista toimista otetaan opiksi ja korjaavia toimenpiteitä toteutetaan (mukaan lukien valmiussuunnitelmien päivittäminen).</v>
      </c>
      <c r="E267" s="39" t="s">
        <v>2844</v>
      </c>
      <c r="F267" s="39" t="s">
        <v>3026</v>
      </c>
      <c r="G267" s="39" t="s">
        <v>627</v>
      </c>
    </row>
    <row r="268" spans="2:7" ht="216.6" x14ac:dyDescent="0.3">
      <c r="B268" s="37" t="s">
        <v>627</v>
      </c>
      <c r="C268" s="38"/>
      <c r="D268" s="39" t="str">
        <f>VLOOKUP(Table264[[#This Row],[Kybermittari V2 numero]],Languages!B:F,4,FALSE)</f>
        <v>Kybertapahtumien ja -häiriöiden juurisyyt analysoidaan ja korjaavia toimenpiteitä toteutetaan (mukaan lukien valmiussuunnitelmien päivittäminen).</v>
      </c>
      <c r="E268" s="39" t="s">
        <v>2844</v>
      </c>
      <c r="F268" s="39" t="s">
        <v>3027</v>
      </c>
      <c r="G268" s="39" t="s">
        <v>628</v>
      </c>
    </row>
    <row r="269" spans="2:7" ht="91.2" x14ac:dyDescent="0.3">
      <c r="B269" s="37" t="s">
        <v>628</v>
      </c>
      <c r="C269" s="38"/>
      <c r="D269" s="39" t="str">
        <f>VLOOKUP(Table264[[#This Row],[Kybermittari V2 numero]],Languages!B:F,4,FALSE)</f>
        <v>Kybertapahtumiin ja -häiriöihin reagointi koordinoidaan soveltuvin osin toimittajien, viranomaisten ja muiden ulkopuolisten tahojen kanssa. Tähän kuuluu todistusaineiston kerääminen ja säilyttäminen.</v>
      </c>
      <c r="E269" s="39" t="s">
        <v>2844</v>
      </c>
      <c r="F269" s="39" t="s">
        <v>230</v>
      </c>
      <c r="G269" s="39" t="s">
        <v>629</v>
      </c>
    </row>
    <row r="270" spans="2:7" ht="91.2" x14ac:dyDescent="0.3">
      <c r="B270" s="37" t="s">
        <v>629</v>
      </c>
      <c r="C270" s="38"/>
      <c r="D270" s="39" t="str">
        <f>VLOOKUP(Table264[[#This Row],[Kybermittari V2 numero]],Languages!B:F,4,FALSE)</f>
        <v>Kybertapahtumien ja -häiriöiden käsittelyyn ja reagointiin osallistuvat työntekijät ottavat osaa yhteisiin harjoituksiin muiden organisaatioiden kanssa (esim. työpöytäharjoitukset, simulaatiot).</v>
      </c>
      <c r="E270" s="39" t="s">
        <v>2844</v>
      </c>
      <c r="F270" s="39" t="s">
        <v>3028</v>
      </c>
      <c r="G270" s="39" t="s">
        <v>630</v>
      </c>
    </row>
    <row r="271" spans="2:7" ht="125.4" x14ac:dyDescent="0.3">
      <c r="B271" s="37" t="s">
        <v>630</v>
      </c>
      <c r="C271" s="38"/>
      <c r="D271" s="39" t="str">
        <f>VLOOKUP(Table264[[#This Row],[Kybermittari V2 numero]],Languages!B:F,4,FALSE)</f>
        <v>Kybertapahtumiin ja -häiriöihin reagoinnissa noudatetaan ennalta määriteltyjä toimintatiloja [kts. SITUATION-3h].</v>
      </c>
      <c r="E271" s="39" t="s">
        <v>2844</v>
      </c>
      <c r="F271" s="39" t="s">
        <v>3029</v>
      </c>
      <c r="G271" s="39" t="s">
        <v>631</v>
      </c>
    </row>
    <row r="272" spans="2:7" ht="125.4" x14ac:dyDescent="0.3">
      <c r="B272" s="37" t="s">
        <v>632</v>
      </c>
      <c r="C272" s="38"/>
      <c r="D272" s="39" t="str">
        <f>VLOOKUP(Table264[[#This Row],[Kybermittari V2 numero]],Languages!B:F,4,FALSE)</f>
        <v>Organisaatio on kehittänyt toiminnan jatkuvuutta koskevat suunnitelmat, joiden avulla toiminnon toiminta voidaan säilyttää ja palauttaa, mikäli toimintaan kohdistuu kybertapahtuma tai -häiriö. Tasolla 1 tämän ei tarvitse olla systemaattista ja säännöllistä.</v>
      </c>
      <c r="E272" s="39" t="s">
        <v>2842</v>
      </c>
      <c r="F272" s="39" t="s">
        <v>3030</v>
      </c>
      <c r="G272" s="39" t="s">
        <v>632</v>
      </c>
    </row>
    <row r="273" spans="2:7" ht="250.8" x14ac:dyDescent="0.3">
      <c r="B273" s="37" t="s">
        <v>633</v>
      </c>
      <c r="C273" s="38"/>
      <c r="D273" s="39" t="str">
        <f>VLOOKUP(Table264[[#This Row],[Kybermittari V2 numero]],Languages!B:F,4,FALSE)</f>
        <v>Tiedoista on saatavilla varmuuskopiot, joita testaan. Tasolla 1 tämän ei tarvitse olla systemaattista ja säännöllistä.</v>
      </c>
      <c r="E273" s="39" t="s">
        <v>2842</v>
      </c>
      <c r="F273" s="39" t="s">
        <v>3031</v>
      </c>
      <c r="G273" s="39" t="s">
        <v>633</v>
      </c>
    </row>
    <row r="274" spans="2:7" ht="159.6" x14ac:dyDescent="0.3">
      <c r="B274" s="37" t="s">
        <v>634</v>
      </c>
      <c r="C274" s="38"/>
      <c r="D274" s="39" t="str">
        <f>VLOOKUP(Table264[[#This Row],[Kybermittari V2 numero]],Languages!B:F,4,FALSE)</f>
        <v>Varaosia tarvitsevat IT-laitteet (ja mahdolliset OT-laitteet) on tunnistettu. Tasolla 1 tämän ei tarvitse olla systemaattista ja säännöllistä.</v>
      </c>
      <c r="E274" s="39" t="s">
        <v>2842</v>
      </c>
      <c r="F274" s="39" t="s">
        <v>3032</v>
      </c>
      <c r="G274" s="39" t="s">
        <v>634</v>
      </c>
    </row>
    <row r="275" spans="2:7" ht="148.19999999999999" x14ac:dyDescent="0.3">
      <c r="B275" s="37" t="s">
        <v>635</v>
      </c>
      <c r="C275" s="38"/>
      <c r="D275" s="39" t="str">
        <f>VLOOKUP(Table264[[#This Row],[Kybermittari V2 numero]],Languages!B:F,4,FALSE)</f>
        <v>Jatkuvuussuunnitelmien kehittämisessä huomioidaan arvio mahdollisten kybertapahtumien vaikutuksista.</v>
      </c>
      <c r="E275" s="39" t="s">
        <v>2849</v>
      </c>
      <c r="F275" s="39" t="s">
        <v>3033</v>
      </c>
      <c r="G275" s="39" t="s">
        <v>635</v>
      </c>
    </row>
    <row r="276" spans="2:7" ht="182.4" x14ac:dyDescent="0.3">
      <c r="B276" s="37" t="s">
        <v>636</v>
      </c>
      <c r="C276" s="38"/>
      <c r="D276" s="39" t="str">
        <f>VLOOKUP(Table264[[#This Row],[Kybermittari V2 numero]],Languages!B:F,4,FALSE)</f>
        <v>Jatkuvuussuunnitelmissa on tunnistettu ja dokumentoitu ne laitteet, ohjelmistot ja tietovarannot sekä toiminnat, jotka minimissään tarvitaan toiminnon toiminnan ylläpitämiseksi.</v>
      </c>
      <c r="E276" s="39" t="s">
        <v>2842</v>
      </c>
      <c r="F276" s="39" t="s">
        <v>3034</v>
      </c>
      <c r="G276" s="39" t="s">
        <v>636</v>
      </c>
    </row>
    <row r="277" spans="2:7" ht="148.19999999999999" x14ac:dyDescent="0.3">
      <c r="B277" s="37" t="s">
        <v>637</v>
      </c>
      <c r="C277" s="38"/>
      <c r="D277" s="39" t="str">
        <f>VLOOKUP(Table264[[#This Row],[Kybermittari V2 numero]],Languages!B:F,4,FALSE)</f>
        <v>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v>
      </c>
      <c r="E277" s="39" t="s">
        <v>2844</v>
      </c>
      <c r="F277" s="39" t="s">
        <v>3035</v>
      </c>
      <c r="G277" s="39" t="s">
        <v>637</v>
      </c>
    </row>
    <row r="278" spans="2:7" ht="216.6" x14ac:dyDescent="0.3">
      <c r="B278" s="37" t="s">
        <v>638</v>
      </c>
      <c r="C278" s="38"/>
      <c r="D278" s="39" t="str">
        <f>VLOOKUP(Table264[[#This Row],[Kybermittari V2 numero]],Languages!B:F,4,FALSE)</f>
        <v>Jatkuvuussuunnitelmat testataan arvioimalla ja/tai harjoittelemalla aika ajoin ja määriteltyjen tilanteiden kuten järjestelmämuutosten tai ulkoisten tapahtumien yhteydessä.</v>
      </c>
      <c r="E278" s="39" t="s">
        <v>2846</v>
      </c>
      <c r="F278" s="39" t="s">
        <v>3036</v>
      </c>
      <c r="G278" s="39" t="s">
        <v>640</v>
      </c>
    </row>
    <row r="279" spans="2:7" ht="22.8" x14ac:dyDescent="0.3">
      <c r="B279" s="37" t="s">
        <v>639</v>
      </c>
      <c r="C279" s="38"/>
      <c r="D279" s="39" t="str">
        <f>VLOOKUP(Table264[[#This Row],[Kybermittari V2 numero]],Languages!B:F,4,FALSE)</f>
        <v>Varmuuskopiot suojataan vähintään yhtä hyvin mekanismein kuin alkuperäinen tietovaranto on suojattu.</v>
      </c>
      <c r="E279" s="39" t="e">
        <v>#N/A</v>
      </c>
      <c r="F279" s="39" t="e">
        <v>#N/A</v>
      </c>
      <c r="G279" s="39" t="e">
        <v>#N/A</v>
      </c>
    </row>
    <row r="280" spans="2:7" ht="22.8" x14ac:dyDescent="0.3">
      <c r="B280" s="37" t="s">
        <v>640</v>
      </c>
      <c r="C280" s="38"/>
      <c r="D280" s="39" t="str">
        <f>VLOOKUP(Table264[[#This Row],[Kybermittari V2 numero]],Languages!B:F,4,FALSE)</f>
        <v>Varmuuskopiot on erotettu loogisesti tai fyysisesti alkuperäisestä tietovarannosta.</v>
      </c>
      <c r="E280" s="39" t="e">
        <v>#N/A</v>
      </c>
      <c r="F280" s="39" t="e">
        <v>#N/A</v>
      </c>
      <c r="G280" s="39" t="e">
        <v>#N/A</v>
      </c>
    </row>
    <row r="281" spans="2:7" ht="159.6" x14ac:dyDescent="0.3">
      <c r="B281" s="37" t="s">
        <v>641</v>
      </c>
      <c r="C281" s="38"/>
      <c r="D281" s="39" t="str">
        <f>VLOOKUP(Table264[[#This Row],[Kybermittari V2 numero]],Languages!B:F,4,FALSE)</f>
        <v>Varaosia on saatavilla niitä tarvitseviin IT-laitteisiin (ja mahdollisiin OT-laitteisiin).</v>
      </c>
      <c r="E281" s="39" t="s">
        <v>2846</v>
      </c>
      <c r="F281" s="39" t="s">
        <v>3037</v>
      </c>
      <c r="G281" s="39" t="s">
        <v>643</v>
      </c>
    </row>
    <row r="282" spans="2:7" ht="114" x14ac:dyDescent="0.3">
      <c r="B282" s="37" t="s">
        <v>642</v>
      </c>
      <c r="C282" s="38"/>
      <c r="D282" s="39" t="str">
        <f>VLOOKUP(Table264[[#This Row],[Kybermittari V2 numero]],Languages!B:F,4,FALSE)</f>
        <v>Jatkuvuussuunnitelmiin kuuluu toipumisajan ("RTO, Recovery Time Objective") ja toipumispisteen ("Recovery Point Objective, RPO") määrittely toiminnon kannalta tärkeille laitteille, ohjelmistoille ja tietovarannoille [kts. ASSET-1a, ASSET-2a].</v>
      </c>
      <c r="E282" s="39" t="s">
        <v>2848</v>
      </c>
      <c r="F282" s="39" t="s">
        <v>3038</v>
      </c>
      <c r="G282" s="39" t="s">
        <v>638</v>
      </c>
    </row>
    <row r="283" spans="2:7" ht="45.6" x14ac:dyDescent="0.3">
      <c r="B283" s="37" t="s">
        <v>643</v>
      </c>
      <c r="C283" s="38"/>
      <c r="D283" s="39" t="str">
        <f>VLOOKUP(Table264[[#This Row],[Kybermittari V2 numero]],Languages!B:F,4,FALSE)</f>
        <v>Jatkuvuussuunnitelman käyttöönottamisen kriteerit kyberhäiriötilanteissa on määritetty ja viestitty häiriöiden käsittelystä ja valmiussuunnitelmista vastuussa oleville työntekijöille.</v>
      </c>
      <c r="E283" s="39" t="s">
        <v>2846</v>
      </c>
      <c r="F283" s="39" t="s">
        <v>241</v>
      </c>
      <c r="G283" s="39" t="s">
        <v>639</v>
      </c>
    </row>
    <row r="284" spans="2:7" ht="159.6" x14ac:dyDescent="0.3">
      <c r="B284" s="37" t="s">
        <v>644</v>
      </c>
      <c r="C284" s="38"/>
      <c r="D284" s="39" t="str">
        <f>VLOOKUP(Table264[[#This Row],[Kybermittari V2 numero]],Languages!B:F,4,FALSE)</f>
        <v>Jatkuvuussuunnitelmat ovat linjassa tunnistettujen riskien kanssa [kts. RISK-2a] ja organisaation uhkaprofiiliin [kts. THREAT-2d], jotta huomioidaan tunnistetut riskikategoriat ja uhat.</v>
      </c>
      <c r="E284" s="39" t="s">
        <v>2844</v>
      </c>
      <c r="F284" s="39" t="s">
        <v>3039</v>
      </c>
      <c r="G284" s="39" t="s">
        <v>644</v>
      </c>
    </row>
    <row r="285" spans="2:7" ht="79.8" x14ac:dyDescent="0.3">
      <c r="B285" s="37" t="s">
        <v>645</v>
      </c>
      <c r="C285" s="38"/>
      <c r="D285" s="39" t="str">
        <f>VLOOKUP(Table264[[#This Row],[Kybermittari V2 numero]],Languages!B:F,4,FALSE)</f>
        <v>Jatkuvuusharjoituksissa käsitellään korkean prioriteetin riskit [kts. RISK-3a].</v>
      </c>
      <c r="E285" s="39" t="s">
        <v>2844</v>
      </c>
      <c r="F285" s="39" t="s">
        <v>3040</v>
      </c>
      <c r="G285" s="39" t="s">
        <v>645</v>
      </c>
    </row>
    <row r="286" spans="2:7" ht="148.19999999999999" x14ac:dyDescent="0.3">
      <c r="B286" s="37" t="s">
        <v>646</v>
      </c>
      <c r="C286" s="38"/>
      <c r="D286" s="39" t="str">
        <f>VLOOKUP(Table264[[#This Row],[Kybermittari V2 numero]],Languages!B:F,4,FALSE)</f>
        <v>Jatkuvuussuunnitelmien testauksesta tai tositilanteista saatuja havaintoja verrataan asetettuihin toipumistavoitteisiin ja suunnitelmia kehitetään näiden havaintojen perusteella.</v>
      </c>
      <c r="E286" s="39" t="s">
        <v>2842</v>
      </c>
      <c r="F286" s="39" t="s">
        <v>3041</v>
      </c>
      <c r="G286" s="39" t="s">
        <v>646</v>
      </c>
    </row>
    <row r="287" spans="2:7" ht="159.6" x14ac:dyDescent="0.3">
      <c r="B287" s="37" t="s">
        <v>647</v>
      </c>
      <c r="C287" s="38"/>
      <c r="D287" s="39" t="str">
        <f>VLOOKUP(Table264[[#This Row],[Kybermittari V2 numero]],Languages!B:F,4,FALSE)</f>
        <v>Jatkuvuussuunnitelmien kyberhäiriöihin liittyvä sisältö tarkastetaan ja päivitetään aika ajoin.</v>
      </c>
      <c r="E287" s="39" t="s">
        <v>2844</v>
      </c>
      <c r="F287" s="39" t="s">
        <v>3042</v>
      </c>
      <c r="G287" s="39" t="s">
        <v>647</v>
      </c>
    </row>
    <row r="288" spans="2:7" x14ac:dyDescent="0.3">
      <c r="B288" s="37" t="s">
        <v>2313</v>
      </c>
      <c r="C288" s="38"/>
      <c r="D288" s="39" t="str">
        <f>VLOOKUP(Table264[[#This Row],[Kybermittari V2 numero]],Languages!B:F,4,FALSE)</f>
        <v>Jatkuvuussuunnitelmat tarkastetaan ja päivitetään aika ajoin.</v>
      </c>
      <c r="E288" s="39" t="e">
        <v>#N/A</v>
      </c>
      <c r="F288" s="39" t="e">
        <v>#N/A</v>
      </c>
      <c r="G288" s="39" t="e">
        <v>#N/A</v>
      </c>
    </row>
    <row r="289" spans="2:7" ht="159.6" x14ac:dyDescent="0.3">
      <c r="B289" s="37" t="s">
        <v>648</v>
      </c>
      <c r="C289" s="38"/>
      <c r="D289" s="39" t="str">
        <f>VLOOKUP(Table264[[#This Row],[Kybermittari V2 numero]],Languages!B:F,4,FALSE)</f>
        <v>RESPONSE-osion toimintaa varten on määritetty dokumentoidut toimintatavat, joita noudatetaan ja päivitetään säännöllisesti.</v>
      </c>
      <c r="E289" s="39" t="s">
        <v>2842</v>
      </c>
      <c r="F289" s="39" t="s">
        <v>251</v>
      </c>
      <c r="G289" s="39" t="s">
        <v>648</v>
      </c>
    </row>
    <row r="290" spans="2:7" ht="262.2" x14ac:dyDescent="0.3">
      <c r="B290" s="37" t="s">
        <v>649</v>
      </c>
      <c r="C290" s="38"/>
      <c r="D290" s="39" t="str">
        <f>VLOOKUP(Table264[[#This Row],[Kybermittari V2 numero]],Languages!B:F,4,FALSE)</f>
        <v>RESPONSE-osion toimintaa varten on tarjolla riittävät resurssit (henkilöstö, rahoitus ja työkalut).</v>
      </c>
      <c r="E290" s="39" t="s">
        <v>2842</v>
      </c>
      <c r="F290" s="39" t="s">
        <v>253</v>
      </c>
      <c r="G290" s="39" t="s">
        <v>649</v>
      </c>
    </row>
    <row r="291" spans="2:7" ht="159.6" x14ac:dyDescent="0.3">
      <c r="B291" s="37" t="s">
        <v>650</v>
      </c>
      <c r="C291" s="38"/>
      <c r="D291" s="39" t="str">
        <f>VLOOKUP(Table264[[#This Row],[Kybermittari V2 numero]],Languages!B:F,4,FALSE)</f>
        <v>RESPONSE-osion toimintaa ohjataan vaatimuksilla, jotka on asetettu organisaation johtotason politiikassa (tai vastaavassa ohjeistuksessa).</v>
      </c>
      <c r="E291" s="39" t="s">
        <v>2842</v>
      </c>
      <c r="F291" s="39" t="s">
        <v>3043</v>
      </c>
      <c r="G291" s="39" t="s">
        <v>650</v>
      </c>
    </row>
    <row r="292" spans="2:7" ht="136.80000000000001" x14ac:dyDescent="0.3">
      <c r="B292" s="37" t="s">
        <v>651</v>
      </c>
      <c r="C292" s="38"/>
      <c r="D292" s="39" t="str">
        <f>VLOOKUP(Table264[[#This Row],[Kybermittari V2 numero]],Languages!B:F,4,FALSE)</f>
        <v>RESPONSE-osion toimintaa suorittavilla työntekijöillä on riittävät tiedot ja taidot tehtäviensä suorittamiseen.</v>
      </c>
      <c r="E292" s="39" t="s">
        <v>2844</v>
      </c>
      <c r="F292" s="39" t="s">
        <v>256</v>
      </c>
      <c r="G292" s="39" t="s">
        <v>651</v>
      </c>
    </row>
    <row r="293" spans="2:7" ht="193.8" x14ac:dyDescent="0.3">
      <c r="B293" s="37" t="s">
        <v>652</v>
      </c>
      <c r="C293" s="38"/>
      <c r="D293" s="39" t="str">
        <f>VLOOKUP(Table264[[#This Row],[Kybermittari V2 numero]],Languages!B:F,4,FALSE)</f>
        <v>RESPONSE-osion toiminnan suorittamiseen tarvittavat vastuut, tilivelvollisuudet ja valtuutukset on jalkautettu soveltuville työntekijöille.</v>
      </c>
      <c r="E293" s="39" t="s">
        <v>2844</v>
      </c>
      <c r="F293" s="39" t="s">
        <v>431</v>
      </c>
      <c r="G293" s="39" t="s">
        <v>652</v>
      </c>
    </row>
    <row r="294" spans="2:7" ht="34.200000000000003" x14ac:dyDescent="0.3">
      <c r="B294" s="37" t="s">
        <v>653</v>
      </c>
      <c r="C294" s="38"/>
      <c r="D294" s="39" t="str">
        <f>VLOOKUP(Table264[[#This Row],[Kybermittari V2 numero]],Languages!B:F,4,FALSE)</f>
        <v>RESPONSE-osion toiminnan vaikuttavuutta arvioidaan ja seurataan.</v>
      </c>
      <c r="E294" s="39" t="s">
        <v>2842</v>
      </c>
      <c r="F294" s="39" t="s">
        <v>259</v>
      </c>
      <c r="G294" s="39" t="s">
        <v>653</v>
      </c>
    </row>
    <row r="295" spans="2:7" ht="136.80000000000001" x14ac:dyDescent="0.3">
      <c r="B295" s="37" t="s">
        <v>503</v>
      </c>
      <c r="C295" s="38"/>
      <c r="D295" s="39" t="str">
        <f>VLOOKUP(Table264[[#This Row],[Kybermittari V2 numero]],Languages!B:F,4,FALSE)</f>
        <v>Organisaation kyberriskienhallintaa ohjaa suunnitelma (esimerkiksi strategia tai vastaava johtotason politiikka). Tasolla 1 sen kehittämisen ja ylläpidon ei tarvitse olla systemaattista ja säännöllistä.</v>
      </c>
      <c r="E295" s="39" t="s">
        <v>2842</v>
      </c>
      <c r="F295" s="39" t="s">
        <v>3044</v>
      </c>
      <c r="G295" s="39" t="s">
        <v>503</v>
      </c>
    </row>
    <row r="296" spans="2:7" ht="102.6" x14ac:dyDescent="0.3">
      <c r="B296" s="37" t="s">
        <v>504</v>
      </c>
      <c r="C296" s="38"/>
      <c r="D296" s="39" t="str">
        <f>VLOOKUP(Table264[[#This Row],[Kybermittari V2 numero]],Languages!B:F,4,FALSE)</f>
        <v>Organisaation kyberriskienhallintaa ohjaa järjestelmällinen suunnitelma, jota ylläpidetään säännöllisesti ja joka tukee organisaation laajempaa kyberturvallisuuden kehittämisen suunnitelmaa [kts. PROGRAM-1b) ja organisaation yritysarkkitehtuuria (myös "kokonaisarkkitehtuuri").</v>
      </c>
      <c r="E296" s="39" t="s">
        <v>2844</v>
      </c>
      <c r="F296" s="39" t="s">
        <v>3045</v>
      </c>
      <c r="G296" s="39" t="s">
        <v>504</v>
      </c>
    </row>
    <row r="297" spans="2:7" ht="114" x14ac:dyDescent="0.3">
      <c r="B297" s="37" t="s">
        <v>505</v>
      </c>
      <c r="C297" s="38"/>
      <c r="D297" s="39" t="str">
        <f>VLOOKUP(Table264[[#This Row],[Kybermittari V2 numero]],Languages!B:F,4,FALSE)</f>
        <v>Kyberriskienhallinnan toimenpiteistä jaetaan tietoa soveltuville sidosryhmille.</v>
      </c>
      <c r="E297" s="39" t="s">
        <v>2842</v>
      </c>
      <c r="F297" s="39" t="s">
        <v>3046</v>
      </c>
      <c r="G297" s="39" t="s">
        <v>506</v>
      </c>
    </row>
    <row r="298" spans="2:7" ht="91.2" x14ac:dyDescent="0.3">
      <c r="B298" s="37" t="s">
        <v>506</v>
      </c>
      <c r="C298" s="38"/>
      <c r="D298" s="39" t="str">
        <f>VLOOKUP(Table264[[#This Row],[Kybermittari V2 numero]],Languages!B:F,4,FALSE)</f>
        <v>Kyberriskienhallintaa varten on määritetty hallintamalli (ref. "governance"), jota ylläpidetään säännöllisesti. Hallintamalliin kuuluvat mm. riskienhallinnan vastuut, velvollisuudet ja päätöksentekorakenteet.</v>
      </c>
      <c r="E298" s="39" t="s">
        <v>2842</v>
      </c>
      <c r="F298" s="39" t="s">
        <v>3047</v>
      </c>
      <c r="G298" s="39" t="s">
        <v>507</v>
      </c>
    </row>
    <row r="299" spans="2:7" ht="171" x14ac:dyDescent="0.3">
      <c r="B299" s="37" t="s">
        <v>507</v>
      </c>
      <c r="C299" s="38"/>
      <c r="D299" s="39" t="str">
        <f>VLOOKUP(Table264[[#This Row],[Kybermittari V2 numero]],Languages!B:F,4,FALSE)</f>
        <v>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v>
      </c>
      <c r="E299" s="39" t="s">
        <v>2849</v>
      </c>
      <c r="F299" s="39" t="s">
        <v>3048</v>
      </c>
      <c r="G299" s="39" t="s">
        <v>509</v>
      </c>
    </row>
    <row r="300" spans="2:7" ht="148.19999999999999" x14ac:dyDescent="0.3">
      <c r="B300" s="37" t="s">
        <v>508</v>
      </c>
      <c r="C300" s="38"/>
      <c r="D300" s="39" t="str">
        <f>VLOOKUP(Table264[[#This Row],[Kybermittari V2 numero]],Languages!B:F,4,FALSE)</f>
        <v>Kyberriskienhallintaprosessin ja -suunnitelman mukaisia toimenpiteitä ohjaa koko organisaation laajuinen riskienhallintaprosessi ja -suunnitelma.</v>
      </c>
      <c r="E300" s="39" t="s">
        <v>2847</v>
      </c>
      <c r="F300" s="39" t="s">
        <v>3154</v>
      </c>
      <c r="G300" s="39" t="s">
        <v>510</v>
      </c>
    </row>
    <row r="301" spans="2:7" ht="91.2" x14ac:dyDescent="0.3">
      <c r="B301" s="37" t="s">
        <v>511</v>
      </c>
      <c r="C301" s="38"/>
      <c r="D301" s="39" t="str">
        <f>VLOOKUP(Table264[[#This Row],[Kybermittari V2 numero]],Languages!B:F,4,FALSE)</f>
        <v>Kyberriskejä tunnistetaan. Tasolla 1 tämän ei tarvitse olla systemaattista ja säännöllistä.</v>
      </c>
      <c r="E301" s="39" t="s">
        <v>2842</v>
      </c>
      <c r="F301" s="39" t="s">
        <v>3049</v>
      </c>
      <c r="G301" s="39" t="s">
        <v>511</v>
      </c>
    </row>
    <row r="302" spans="2:7" ht="125.4" x14ac:dyDescent="0.3">
      <c r="B302" s="37" t="s">
        <v>512</v>
      </c>
      <c r="C302" s="38"/>
      <c r="D302" s="39" t="str">
        <f>VLOOKUP(Table264[[#This Row],[Kybermittari V2 numero]],Languages!B:F,4,FALSE)</f>
        <v>Tunnistetut kyberriskit jaetaan erillisiin kategorioihin, jotta riskejä voidaan hallita kategoriakohtaisesti (kategorioita voivat olla esimerkiksi tietovuodot, sisäiset virheet, ransomware tai OT-laitteiden kaappaus).</v>
      </c>
      <c r="E302" s="39" t="s">
        <v>2844</v>
      </c>
      <c r="F302" s="39" t="s">
        <v>3050</v>
      </c>
      <c r="G302" s="39" t="s">
        <v>514</v>
      </c>
    </row>
    <row r="303" spans="2:7" ht="22.8" x14ac:dyDescent="0.3">
      <c r="B303" s="37" t="s">
        <v>513</v>
      </c>
      <c r="C303" s="38"/>
      <c r="D303" s="39" t="str">
        <f>VLOOKUP(Table264[[#This Row],[Kybermittari V2 numero]],Languages!B:F,4,FALSE)</f>
        <v>Kyberriskien tunnistamisessa hyödynnetään useita eri tietolähteitä ja tunnistusmenetelmiä.</v>
      </c>
      <c r="E303" s="39" t="e">
        <v>#N/A</v>
      </c>
      <c r="F303" s="39" t="e">
        <v>#N/A</v>
      </c>
      <c r="G303" s="39" t="e">
        <v>#N/A</v>
      </c>
    </row>
    <row r="304" spans="2:7" ht="22.8" x14ac:dyDescent="0.3">
      <c r="B304" s="37" t="s">
        <v>514</v>
      </c>
      <c r="C304" s="38"/>
      <c r="D304" s="39" t="str">
        <f>VLOOKUP(Table264[[#This Row],[Kybermittari V2 numero]],Languages!B:F,4,FALSE)</f>
        <v>Kyberriskien tunnistamiseen osallistuu edustajia soveltuvista operatiivisen toiminnan ja liiketoiminnan yksiköistä.</v>
      </c>
      <c r="E304" s="39" t="e">
        <v>#N/A</v>
      </c>
      <c r="F304" s="39" t="e">
        <v>#N/A</v>
      </c>
      <c r="G304" s="39" t="e">
        <v>#N/A</v>
      </c>
    </row>
    <row r="305" spans="2:7" ht="114" x14ac:dyDescent="0.3">
      <c r="B305" s="37" t="s">
        <v>515</v>
      </c>
      <c r="C305" s="38"/>
      <c r="D305" s="39" t="str">
        <f>VLOOKUP(Table264[[#This Row],[Kybermittari V2 numero]],Languages!B:F,4,FALSE)</f>
        <v>Kyberriskit ja kyberriskikategoriat dokumentoidaan riskirekisteriin (tai vastaavaan tietovarastoon).</v>
      </c>
      <c r="E305" s="39" t="s">
        <v>2842</v>
      </c>
      <c r="F305" s="39" t="s">
        <v>3051</v>
      </c>
      <c r="G305" s="39" t="s">
        <v>515</v>
      </c>
    </row>
    <row r="306" spans="2:7" ht="159.6" x14ac:dyDescent="0.3">
      <c r="B306" s="37" t="s">
        <v>516</v>
      </c>
      <c r="C306" s="38"/>
      <c r="D306" s="39" t="str">
        <f>VLOOKUP(Table264[[#This Row],[Kybermittari V2 numero]],Languages!B:F,4,FALSE)</f>
        <v>Kyberriskeille ja kyberriskikategorioille on nimitetty omistajat.</v>
      </c>
      <c r="E306" s="39" t="s">
        <v>2842</v>
      </c>
      <c r="F306" s="39" t="s">
        <v>3052</v>
      </c>
      <c r="G306" s="39" t="s">
        <v>516</v>
      </c>
    </row>
    <row r="307" spans="2:7" ht="125.4" x14ac:dyDescent="0.3">
      <c r="B307" s="37" t="s">
        <v>517</v>
      </c>
      <c r="C307" s="38"/>
      <c r="D307" s="39" t="str">
        <f>VLOOKUP(Table264[[#This Row],[Kybermittari V2 numero]],Languages!B:F,4,FALSE)</f>
        <v>Kyberriskien tunnistamista tehdään aika ajoin ja määriteltyjen tilanteiden, kuten järjestelmämuutosten tai ulkoisten kybertapahtumien yhteydessä.</v>
      </c>
      <c r="E307" s="39" t="s">
        <v>2842</v>
      </c>
      <c r="F307" s="39" t="s">
        <v>3053</v>
      </c>
      <c r="G307" s="39" t="s">
        <v>517</v>
      </c>
    </row>
    <row r="308" spans="2:7" ht="102.6" x14ac:dyDescent="0.3">
      <c r="B308" s="37" t="s">
        <v>518</v>
      </c>
      <c r="C308" s="38"/>
      <c r="D308" s="39" t="str">
        <f>VLOOKUP(Table264[[#This Row],[Kybermittari V2 numero]],Languages!B:F,4,FALSE)</f>
        <v>Kyberriskien tunnistamisessa hyödynnetään ASSET-osion laitteiden, ohjelmistojen ja tietovarantojen rekisterejä sekä priorisointitietoja.</v>
      </c>
      <c r="E308" s="39" t="s">
        <v>2844</v>
      </c>
      <c r="F308" s="39" t="s">
        <v>3054</v>
      </c>
      <c r="G308" s="39" t="s">
        <v>518</v>
      </c>
    </row>
    <row r="309" spans="2:7" ht="102.6" x14ac:dyDescent="0.3">
      <c r="B309" s="37" t="s">
        <v>519</v>
      </c>
      <c r="C309" s="38"/>
      <c r="D309" s="39" t="str">
        <f>VLOOKUP(Table264[[#This Row],[Kybermittari V2 numero]],Languages!B:F,4,FALSE)</f>
        <v>Haavoittuvuustietoa uhkien hallinnan osiosta [kts. THREAT] käytetään uusien kyberriskien tunnistamiseen ja olemassa olevien kyberriskien päivittämiseen (esimerkiksi tunnistamaan riskejä, jotka johtuvat havaituista ja/tai paikkaamattomista haavoittuvuuksista).</v>
      </c>
      <c r="E309" s="39" t="s">
        <v>2844</v>
      </c>
      <c r="F309" s="39" t="s">
        <v>3055</v>
      </c>
      <c r="G309" s="39" t="s">
        <v>519</v>
      </c>
    </row>
    <row r="310" spans="2:7" ht="114" x14ac:dyDescent="0.3">
      <c r="B310" s="37" t="s">
        <v>520</v>
      </c>
      <c r="C310" s="38"/>
      <c r="D310" s="39" t="str">
        <f>VLOOKUP(Table264[[#This Row],[Kybermittari V2 numero]],Languages!B:F,4,FALSE)</f>
        <v>Uhkatietoa uhkien hallinnan osiosta [kts. THREAT] käytetään uusien kyberriskien tunnistamiseen ja olemassa olevien kyberriskien päivittämiseen.</v>
      </c>
      <c r="E310" s="39" t="s">
        <v>2842</v>
      </c>
      <c r="F310" s="39" t="s">
        <v>3056</v>
      </c>
      <c r="G310" s="39" t="s">
        <v>520</v>
      </c>
    </row>
    <row r="311" spans="2:7" ht="102.6" x14ac:dyDescent="0.3">
      <c r="B311" s="37" t="s">
        <v>521</v>
      </c>
      <c r="C311" s="38"/>
      <c r="D311" s="39" t="str">
        <f>VLOOKUP(Table264[[#This Row],[Kybermittari V2 numero]],Languages!B:F,4,FALSE)</f>
        <v>Kumppaniverkoston riskienhallinnan osion toimenpiteistä [kts. THIRDPARTY] saatua tietoa käytetään uusien kyberriskien tunnistamiseen ja olemassa olevien kyberriskien päivittämiseen.</v>
      </c>
      <c r="E311" s="39" t="s">
        <v>2842</v>
      </c>
      <c r="F311" s="39" t="s">
        <v>3057</v>
      </c>
      <c r="G311" s="39" t="s">
        <v>521</v>
      </c>
    </row>
    <row r="312" spans="2:7" ht="114" x14ac:dyDescent="0.3">
      <c r="B312" s="37" t="s">
        <v>522</v>
      </c>
      <c r="C312" s="38"/>
      <c r="D312" s="39" t="str">
        <f>VLOOKUP(Table264[[#This Row],[Kybermittari V2 numero]],Languages!B:F,4,FALSE)</f>
        <v>Poikkeamia organisaation tavoitellun kyberarkkitehtuurin ja toteutettujen järjestelmien ja verkkojen välillä käytetään hyväksi uusien kyberriskien tunnistamiseen ja olemassa olevien kyberriskien päivittämiseen [kts. ARCHITECTURE-1h].</v>
      </c>
      <c r="E312" s="39" t="s">
        <v>2844</v>
      </c>
      <c r="F312" s="39" t="s">
        <v>3058</v>
      </c>
      <c r="G312" s="39" t="s">
        <v>522</v>
      </c>
    </row>
    <row r="313" spans="2:7" ht="114" x14ac:dyDescent="0.3">
      <c r="B313" s="37" t="s">
        <v>523</v>
      </c>
      <c r="C313" s="38"/>
      <c r="D313" s="39" t="str">
        <f>VLOOKUP(Table264[[#This Row],[Kybermittari V2 numero]],Languages!B:F,4,FALSE)</f>
        <v>Kyberriskien tunnistamisessa huomioidaan riskit, jotka kohdistuvat kriittiseen infrastruktuuriin tai keskinäisriippuvaisiin organisaatioihin.</v>
      </c>
      <c r="E313" s="39" t="s">
        <v>2844</v>
      </c>
      <c r="F313" s="39" t="s">
        <v>3059</v>
      </c>
      <c r="G313" s="39" t="s">
        <v>523</v>
      </c>
    </row>
    <row r="314" spans="2:7" ht="91.2" x14ac:dyDescent="0.3">
      <c r="B314" s="37" t="s">
        <v>524</v>
      </c>
      <c r="C314" s="38"/>
      <c r="D314" s="39" t="str">
        <f>VLOOKUP(Table264[[#This Row],[Kybermittari V2 numero]],Languages!B:F,4,FALSE)</f>
        <v>Kyberriskit priorisoidaan niiden arvioidun vaikutuksen perusteella. Tasolla 1 tämän ei tarvitse olla systemaattista ja säännöllistä.</v>
      </c>
      <c r="E314" s="39" t="s">
        <v>2842</v>
      </c>
      <c r="F314" s="39" t="s">
        <v>3060</v>
      </c>
      <c r="G314" s="39" t="s">
        <v>524</v>
      </c>
    </row>
    <row r="315" spans="2:7" ht="159.6" x14ac:dyDescent="0.3">
      <c r="B315" s="37" t="s">
        <v>525</v>
      </c>
      <c r="C315" s="38"/>
      <c r="D315" s="39" t="str">
        <f>VLOOKUP(Table264[[#This Row],[Kybermittari V2 numero]],Languages!B:F,4,FALSE)</f>
        <v>Määriteltyjä kriteerejä käytetään kyberriskien ja kyberriskikategorioiden priorisoinnissa (esimerkiksi vaikutus, todennäköisyys, alttius, riskinsietokyky).</v>
      </c>
      <c r="E315" s="39" t="s">
        <v>2844</v>
      </c>
      <c r="F315" s="39" t="s">
        <v>3061</v>
      </c>
      <c r="G315" s="39" t="s">
        <v>525</v>
      </c>
    </row>
    <row r="316" spans="2:7" ht="125.4" x14ac:dyDescent="0.3">
      <c r="B316" s="37" t="s">
        <v>526</v>
      </c>
      <c r="C316" s="38"/>
      <c r="D316" s="39" t="str">
        <f>VLOOKUP(Table264[[#This Row],[Kybermittari V2 numero]],Languages!B:F,4,FALSE)</f>
        <v>Korkean prioriteetin kyberriskien ja kyberriskikategorioiden vaikutus arvioidaan noudattaen määriteltyjä menetelmiä (esimerkiksi vertaamalla toteutuneisiin tapauksiin tai kvantifioimalla riski).</v>
      </c>
      <c r="E316" s="39" t="s">
        <v>2844</v>
      </c>
      <c r="F316" s="39" t="s">
        <v>3062</v>
      </c>
      <c r="G316" s="39" t="s">
        <v>526</v>
      </c>
    </row>
    <row r="317" spans="2:7" ht="91.2" x14ac:dyDescent="0.3">
      <c r="B317" s="37" t="s">
        <v>527</v>
      </c>
      <c r="C317" s="38"/>
      <c r="D317" s="39" t="str">
        <f>VLOOKUP(Table264[[#This Row],[Kybermittari V2 numero]],Languages!B:F,4,FALSE)</f>
        <v>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v>
      </c>
      <c r="E317" s="39" t="s">
        <v>2844</v>
      </c>
      <c r="F317" s="39" t="s">
        <v>3063</v>
      </c>
      <c r="G317" s="39" t="s">
        <v>527</v>
      </c>
    </row>
    <row r="318" spans="2:7" ht="102.6" x14ac:dyDescent="0.3">
      <c r="B318" s="37" t="s">
        <v>528</v>
      </c>
      <c r="C318" s="38"/>
      <c r="D318" s="39" t="str">
        <f>VLOOKUP(Table264[[#This Row],[Kybermittari V2 numero]],Languages!B:F,4,FALSE)</f>
        <v>Organisaation sidosryhmät soveltuvista operatiivisen toiminnan ja liiketoiminnan yksiköistä osallistuvat korkeamman prioriteetin kyberriskien analysointiin.</v>
      </c>
      <c r="E318" s="39" t="s">
        <v>2844</v>
      </c>
      <c r="F318" s="39" t="s">
        <v>3064</v>
      </c>
      <c r="G318" s="39" t="s">
        <v>528</v>
      </c>
    </row>
    <row r="319" spans="2:7" ht="159.6" x14ac:dyDescent="0.3">
      <c r="B319" s="37" t="s">
        <v>529</v>
      </c>
      <c r="C319" s="38"/>
      <c r="D319" s="39" t="str">
        <f>VLOOKUP(Table264[[#This Row],[Kybermittari V2 numero]],Languages!B:F,4,FALSE)</f>
        <v>Kyberriskikategorioiden tai kyberriskien aktiivinen seuranta päätetään vasta sen jälkeen, kun ne eivät enää vaadi seuraamista tai toimenpiteitä.</v>
      </c>
      <c r="E319" s="39" t="s">
        <v>2844</v>
      </c>
      <c r="F319" s="39" t="s">
        <v>3065</v>
      </c>
      <c r="G319" s="39" t="s">
        <v>529</v>
      </c>
    </row>
    <row r="320" spans="2:7" ht="68.400000000000006" x14ac:dyDescent="0.3">
      <c r="B320" s="37" t="s">
        <v>530</v>
      </c>
      <c r="C320" s="38"/>
      <c r="D320" s="39" t="str">
        <f>VLOOKUP(Table264[[#This Row],[Kybermittari V2 numero]],Languages!B:F,4,FALSE)</f>
        <v>Kyberriskianalyysit päivitetään aika ajoin ja määriteltyjen tilanteiden kuten järjestelmämuutosten tai ulkoisten tapahtumien yhteydessä.</v>
      </c>
      <c r="E320" s="39" t="s">
        <v>2844</v>
      </c>
      <c r="F320" s="39" t="s">
        <v>113</v>
      </c>
      <c r="G320" s="39" t="s">
        <v>530</v>
      </c>
    </row>
    <row r="321" spans="2:7" ht="205.2" x14ac:dyDescent="0.3">
      <c r="B321" s="37" t="s">
        <v>531</v>
      </c>
      <c r="C321" s="38"/>
      <c r="D321" s="39" t="str">
        <f>VLOOKUP(Table264[[#This Row],[Kybermittari V2 numero]],Languages!B:F,4,FALSE)</f>
        <v>Riskeihin reagointikeinot (kuten riskin pienentäminen, hyväksyminen, välttäminen tai siirtäminen) ovat käytössä kyberriskeille ja kyberriskikategorioille. Tasolla 1 tämän ei tarvitse olla systemaattista ja säännöllistä.</v>
      </c>
      <c r="E321" s="39" t="s">
        <v>2844</v>
      </c>
      <c r="F321" s="39" t="s">
        <v>3066</v>
      </c>
      <c r="G321" s="39" t="s">
        <v>531</v>
      </c>
    </row>
    <row r="322" spans="2:7" ht="79.8" x14ac:dyDescent="0.3">
      <c r="B322" s="37" t="s">
        <v>532</v>
      </c>
      <c r="C322" s="38"/>
      <c r="D322" s="39" t="str">
        <f>VLOOKUP(Table264[[#This Row],[Kybermittari V2 numero]],Languages!B:F,4,FALSE)</f>
        <v>Riskeihin reagoimisen keinot valitaan ja toteutetaan noudattaen määriteltyjä menetelmiä, jotka pohjautuvat analysointiin ja priorisointiin.</v>
      </c>
      <c r="E322" s="39" t="s">
        <v>2842</v>
      </c>
      <c r="F322" s="39" t="s">
        <v>3067</v>
      </c>
      <c r="G322" s="39" t="s">
        <v>532</v>
      </c>
    </row>
    <row r="323" spans="2:7" ht="102.6" x14ac:dyDescent="0.3">
      <c r="B323" s="37" t="s">
        <v>533</v>
      </c>
      <c r="C323" s="38"/>
      <c r="D323" s="39" t="str">
        <f>VLOOKUP(Table264[[#This Row],[Kybermittari V2 numero]],Languages!B:F,4,FALSE)</f>
        <v>Kyberturvallisuuden suojausmekanismien suunnittelun onnistumista ja niiden tosiasiallista vaikutusta kyberriskien pienenemiseen arvioidaan.</v>
      </c>
      <c r="E323" s="39" t="s">
        <v>2842</v>
      </c>
      <c r="F323" s="39" t="s">
        <v>3068</v>
      </c>
      <c r="G323" s="39" t="s">
        <v>533</v>
      </c>
    </row>
    <row r="324" spans="2:7" ht="79.8" x14ac:dyDescent="0.3">
      <c r="B324" s="37" t="s">
        <v>534</v>
      </c>
      <c r="C324" s="38"/>
      <c r="D324" s="39" t="str">
        <f>VLOOKUP(Table264[[#This Row],[Kybermittari V2 numero]],Languages!B:F,4,FALSE)</f>
        <v>Yritysjohto tarkastaa sekä kyberriskien vaikutusarviointien että kyberturvallisuuden suojausmekanismien arviointien tulokset varmistuakseen riskienhallinnan riittävyydestä ja siitä, että riskit ovat organisaation riskinottohalukkuuden mukaisia.</v>
      </c>
      <c r="E324" s="39" t="s">
        <v>2846</v>
      </c>
      <c r="F324" s="39" t="s">
        <v>3069</v>
      </c>
      <c r="G324" s="39" t="s">
        <v>534</v>
      </c>
    </row>
    <row r="325" spans="2:7" ht="91.2" x14ac:dyDescent="0.3">
      <c r="B325" s="37" t="s">
        <v>535</v>
      </c>
      <c r="C325" s="38"/>
      <c r="D325" s="39" t="str">
        <f>VLOOKUP(Table264[[#This Row],[Kybermittari V2 numero]],Languages!B:F,4,FALSE)</f>
        <v>Yritysjohto tarkastaa riskeihin reagoimisen keinot (kuten riskin pienentäminen, hyväksyminen, välttäminen tai siirtäminen) aika ajoin varmistuakseen niiden soveltuvuudesta.</v>
      </c>
      <c r="E325" s="39" t="s">
        <v>2842</v>
      </c>
      <c r="F325" s="39" t="s">
        <v>3070</v>
      </c>
      <c r="G325" s="39" t="s">
        <v>535</v>
      </c>
    </row>
    <row r="326" spans="2:7" ht="91.2" x14ac:dyDescent="0.3">
      <c r="B326" s="37" t="s">
        <v>536</v>
      </c>
      <c r="C326" s="38"/>
      <c r="D326" s="39" t="str">
        <f>VLOOKUP(Table264[[#This Row],[Kybermittari V2 numero]],Languages!B:F,4,FALSE)</f>
        <v>RISK-osion toimintaa varten on määritetty dokumentoidut toimintatavat, joita noudatetaan ja päivitetään säännöllisesti.</v>
      </c>
      <c r="E326" s="39" t="s">
        <v>2842</v>
      </c>
      <c r="F326" s="39" t="s">
        <v>119</v>
      </c>
      <c r="G326" s="39" t="s">
        <v>536</v>
      </c>
    </row>
    <row r="327" spans="2:7" ht="228" x14ac:dyDescent="0.3">
      <c r="B327" s="37" t="s">
        <v>537</v>
      </c>
      <c r="C327" s="38"/>
      <c r="D327" s="39" t="str">
        <f>VLOOKUP(Table264[[#This Row],[Kybermittari V2 numero]],Languages!B:F,4,FALSE)</f>
        <v>RISK-osion toimintaa varten on tarjolla riittävät resurssit (henkilöstö, rahoitus ja työkalut).</v>
      </c>
      <c r="E327" s="39" t="s">
        <v>2842</v>
      </c>
      <c r="F327" s="39" t="s">
        <v>121</v>
      </c>
      <c r="G327" s="39" t="s">
        <v>537</v>
      </c>
    </row>
    <row r="328" spans="2:7" ht="159.6" x14ac:dyDescent="0.3">
      <c r="B328" s="37" t="s">
        <v>538</v>
      </c>
      <c r="C328" s="38"/>
      <c r="D328" s="39" t="str">
        <f>VLOOKUP(Table264[[#This Row],[Kybermittari V2 numero]],Languages!B:F,4,FALSE)</f>
        <v>RISK-osion toimintaa ohjataan vaatimuksilla, jotka on asetettu organisaation johtotason politiikassa (tai vastaavassa ohjeistuksessa).</v>
      </c>
      <c r="E328" s="39" t="s">
        <v>2842</v>
      </c>
      <c r="F328" s="39" t="s">
        <v>3071</v>
      </c>
      <c r="G328" s="39" t="s">
        <v>538</v>
      </c>
    </row>
    <row r="329" spans="2:7" ht="136.80000000000001" x14ac:dyDescent="0.3">
      <c r="B329" s="37" t="s">
        <v>539</v>
      </c>
      <c r="C329" s="38"/>
      <c r="D329" s="39" t="str">
        <f>VLOOKUP(Table264[[#This Row],[Kybermittari V2 numero]],Languages!B:F,4,FALSE)</f>
        <v>RISK-osion toimintaa suorittavilla työntekijöillä on riittävät tiedot ja taidot tehtäviensä suorittamiseen.</v>
      </c>
      <c r="E329" s="39" t="s">
        <v>2844</v>
      </c>
      <c r="F329" s="39" t="s">
        <v>124</v>
      </c>
      <c r="G329" s="39" t="s">
        <v>539</v>
      </c>
    </row>
    <row r="330" spans="2:7" ht="159.6" x14ac:dyDescent="0.3">
      <c r="B330" s="37" t="s">
        <v>540</v>
      </c>
      <c r="C330" s="38"/>
      <c r="D330" s="39" t="str">
        <f>VLOOKUP(Table264[[#This Row],[Kybermittari V2 numero]],Languages!B:F,4,FALSE)</f>
        <v>RISK-osion toiminnan suorittamiseen tarvittavat vastuut, tilivelvollisuudet ja valtuutukset on jalkautettu soveltuville työntekijöille.</v>
      </c>
      <c r="E330" s="39" t="s">
        <v>2844</v>
      </c>
      <c r="F330" s="39" t="s">
        <v>430</v>
      </c>
      <c r="G330" s="39" t="s">
        <v>540</v>
      </c>
    </row>
    <row r="331" spans="2:7" ht="34.200000000000003" x14ac:dyDescent="0.3">
      <c r="B331" s="37" t="s">
        <v>541</v>
      </c>
      <c r="C331" s="38"/>
      <c r="D331" s="39" t="str">
        <f>VLOOKUP(Table264[[#This Row],[Kybermittari V2 numero]],Languages!B:F,4,FALSE)</f>
        <v>RISK-osion toiminnan vaikuttavuutta arvioidaan ja seurataan.</v>
      </c>
      <c r="E331" s="39" t="s">
        <v>2842</v>
      </c>
      <c r="F331" s="39" t="s">
        <v>429</v>
      </c>
      <c r="G331" s="39" t="s">
        <v>541</v>
      </c>
    </row>
    <row r="332" spans="2:7" ht="114" x14ac:dyDescent="0.3">
      <c r="B332" s="37" t="s">
        <v>577</v>
      </c>
      <c r="C332" s="38"/>
      <c r="D332" s="39" t="str">
        <f>VLOOKUP(Table264[[#This Row],[Kybermittari V2 numero]],Languages!B:F,4,FALSE)</f>
        <v>Lokitietoa kerätään toiminnon kannalta tärkeistä laitteista, ohjelmistoista ja tietovarannoista [kts. ASSET-1a, ASSET-2a]. Tasolla 1 tämän ei tarvitse olla systemaattista ja säännöllistä.</v>
      </c>
      <c r="E332" s="39" t="s">
        <v>2844</v>
      </c>
      <c r="F332" s="39" t="s">
        <v>3072</v>
      </c>
      <c r="G332" s="39" t="s">
        <v>577</v>
      </c>
    </row>
    <row r="333" spans="2:7" ht="102.6" x14ac:dyDescent="0.3">
      <c r="B333" s="37" t="s">
        <v>578</v>
      </c>
      <c r="C333" s="38"/>
      <c r="D333" s="39" t="str">
        <f>VLOOKUP(Table264[[#This Row],[Kybermittari V2 numero]],Languages!B:F,4,FALSE)</f>
        <v>Lokitietoa kerätään sellaisista laitteista, ohjelmistoista ja tietovarannoista, joita voitaisiin käyttää hyökkääjän tavoitteen saavuttamiseen.</v>
      </c>
      <c r="E333" s="39" t="s">
        <v>2842</v>
      </c>
      <c r="F333" s="39" t="s">
        <v>3073</v>
      </c>
      <c r="G333" s="39" t="s">
        <v>578</v>
      </c>
    </row>
    <row r="334" spans="2:7" ht="399" x14ac:dyDescent="0.3">
      <c r="B334" s="37" t="s">
        <v>579</v>
      </c>
      <c r="C334" s="38"/>
      <c r="D334" s="39" t="str">
        <f>VLOOKUP(Table264[[#This Row],[Kybermittari V2 numero]],Languages!B:F,4,FALSE)</f>
        <v>Lokitukselle on määritetty tarkempia vaatimuksia, joita kohdissa 1a ja 1b kuvattujen laitteiden, ohjelmistojen ja tietovarantojen tulee noudattaa.</v>
      </c>
      <c r="E334" s="39" t="s">
        <v>2844</v>
      </c>
      <c r="F334" s="39" t="s">
        <v>3074</v>
      </c>
      <c r="G334" s="39" t="s">
        <v>579</v>
      </c>
    </row>
    <row r="335" spans="2:7" ht="68.400000000000006" x14ac:dyDescent="0.3">
      <c r="B335" s="37" t="s">
        <v>580</v>
      </c>
      <c r="C335" s="38"/>
      <c r="D335" s="39" t="str">
        <f>VLOOKUP(Table264[[#This Row],[Kybermittari V2 numero]],Languages!B:F,4,FALSE)</f>
        <v>Lokitieto koostetaan yhteen keskitetysti toiminnon sisällä.</v>
      </c>
      <c r="E335" s="39" t="s">
        <v>2846</v>
      </c>
      <c r="F335" s="39" t="s">
        <v>174</v>
      </c>
      <c r="G335" s="39" t="s">
        <v>581</v>
      </c>
    </row>
    <row r="336" spans="2:7" ht="159.6" x14ac:dyDescent="0.3">
      <c r="B336" s="37" t="s">
        <v>581</v>
      </c>
      <c r="C336" s="38"/>
      <c r="D336" s="39" t="str">
        <f>VLOOKUP(Table264[[#This Row],[Kybermittari V2 numero]],Languages!B:F,4,FALSE)</f>
        <v>Korkean prioriteetin laitteista, ohjelmistoista ja tietovarannoista [kts. ASSET-1d] kerätään perusteellisempaa lokitietoa.</v>
      </c>
      <c r="E336" s="39" t="s">
        <v>2844</v>
      </c>
      <c r="F336" s="39" t="s">
        <v>3075</v>
      </c>
      <c r="G336" s="39" t="s">
        <v>582</v>
      </c>
    </row>
    <row r="337" spans="2:7" ht="125.4" x14ac:dyDescent="0.3">
      <c r="B337" s="37" t="s">
        <v>583</v>
      </c>
      <c r="C337" s="38"/>
      <c r="D337" s="39" t="str">
        <f>VLOOKUP(Table264[[#This Row],[Kybermittari V2 numero]],Languages!B:F,4,FALSE)</f>
        <v>Lokitietojen tarkastelua ja muuta kyberturvallisuusvalvontaa tehdään. Tasolla 1 tämän ei tarvitse olla systemaattista ja säännöllistä.</v>
      </c>
      <c r="E337" s="39" t="s">
        <v>2842</v>
      </c>
      <c r="F337" s="39" t="s">
        <v>3076</v>
      </c>
      <c r="G337" s="39" t="s">
        <v>583</v>
      </c>
    </row>
    <row r="338" spans="2:7" ht="125.4" x14ac:dyDescent="0.3">
      <c r="B338" s="37" t="s">
        <v>584</v>
      </c>
      <c r="C338" s="38"/>
      <c r="D338" s="39" t="str">
        <f>VLOOKUP(Table264[[#This Row],[Kybermittari V2 numero]],Languages!B:F,4,FALSE)</f>
        <v>IT-ympäristöjä (ja mahdollisia OT-ympäristöjä) valvotaan poikkeavan toiminnan ja mahdollisten kybertapahtumien varalta. Tasolla 1 tämän ei tarvitse olla systemaattista ja säännöllistä.</v>
      </c>
      <c r="E338" s="39" t="s">
        <v>2849</v>
      </c>
      <c r="F338" s="39" t="s">
        <v>3077</v>
      </c>
      <c r="G338" s="39" t="s">
        <v>584</v>
      </c>
    </row>
    <row r="339" spans="2:7" ht="216.6" x14ac:dyDescent="0.3">
      <c r="B339" s="37" t="s">
        <v>585</v>
      </c>
      <c r="C339" s="38"/>
      <c r="D339" s="39" t="str">
        <f>VLOOKUP(Table264[[#This Row],[Kybermittari V2 numero]],Languages!B:F,4,FALSE)</f>
        <v>Valvonnalle ja havaintojen analysoinnille on määritetty tarkempia vaatimuksia, joita päivitetään säännöllisesti ja jotka kattavat tapahtumatietojen oikea-aikaisen tarkastelun.</v>
      </c>
      <c r="E339" s="39" t="s">
        <v>2842</v>
      </c>
      <c r="F339" s="39" t="s">
        <v>3078</v>
      </c>
      <c r="G339" s="39" t="s">
        <v>585</v>
      </c>
    </row>
    <row r="340" spans="2:7" ht="136.80000000000001" x14ac:dyDescent="0.3">
      <c r="B340" s="37" t="s">
        <v>586</v>
      </c>
      <c r="C340" s="38"/>
      <c r="D340" s="39" t="str">
        <f>VLOOKUP(Table264[[#This Row],[Kybermittari V2 numero]],Languages!B:F,4,FALSE)</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E340" s="39" t="s">
        <v>2842</v>
      </c>
      <c r="F340" s="39" t="s">
        <v>3079</v>
      </c>
      <c r="G340" s="39" t="s">
        <v>586</v>
      </c>
    </row>
    <row r="341" spans="2:7" ht="34.200000000000003" x14ac:dyDescent="0.3">
      <c r="B341" s="37" t="s">
        <v>587</v>
      </c>
      <c r="C341" s="38"/>
      <c r="D341" s="39" t="str">
        <f>VLOOKUP(Table264[[#This Row],[Kybermittari V2 numero]],Languages!B:F,4,FALSE)</f>
        <v>Kybertapahtumien tunnistamista varten on määritetty erilaisia hälytyksiä ja ilmoituksia, joita päivitetään säännöllisesti.</v>
      </c>
      <c r="E341" s="39" t="s">
        <v>2842</v>
      </c>
      <c r="F341" s="39" t="s">
        <v>181</v>
      </c>
      <c r="G341" s="39" t="s">
        <v>587</v>
      </c>
    </row>
    <row r="342" spans="2:7" ht="114" x14ac:dyDescent="0.3">
      <c r="B342" s="37" t="s">
        <v>588</v>
      </c>
      <c r="C342" s="38"/>
      <c r="D342" s="39" t="str">
        <f>VLOOKUP(Table264[[#This Row],[Kybermittari V2 numero]],Languages!B:F,4,FALSE)</f>
        <v>Valvontatoimenpiteet ovat linjassa toiminnon uhkaprofiilin kanssa [kts. THREAT-2d].</v>
      </c>
      <c r="E342" s="39" t="s">
        <v>2844</v>
      </c>
      <c r="F342" s="39" t="s">
        <v>3080</v>
      </c>
      <c r="G342" s="39" t="s">
        <v>588</v>
      </c>
    </row>
    <row r="343" spans="2:7" ht="159.6" x14ac:dyDescent="0.3">
      <c r="B343" s="37" t="s">
        <v>589</v>
      </c>
      <c r="C343" s="38"/>
      <c r="D343" s="39" t="str">
        <f>VLOOKUP(Table264[[#This Row],[Kybermittari V2 numero]],Languages!B:F,4,FALSE)</f>
        <v>Tarkempaa valvontaa suoritetaan korkean prioriteetin laitteille, ohjelmistoille ja tietovarannoille [kts. ASSET-1d].</v>
      </c>
      <c r="E343" s="39" t="s">
        <v>2844</v>
      </c>
      <c r="F343" s="39" t="s">
        <v>3081</v>
      </c>
      <c r="G343" s="39" t="s">
        <v>589</v>
      </c>
    </row>
    <row r="344" spans="2:7" ht="34.200000000000003" x14ac:dyDescent="0.3">
      <c r="B344" s="37" t="s">
        <v>590</v>
      </c>
      <c r="C344" s="38"/>
      <c r="D344" s="39" t="str">
        <f>VLOOKUP(Table264[[#This Row],[Kybermittari V2 numero]],Languages!B:F,4,FALSE)</f>
        <v>IT-ympäristöissä (ja mahdollisissa OT-ympäristöissä) suoritetaan jatkuvaa valvontaa poikkeavan toiminnan havaitsemiseksi.</v>
      </c>
      <c r="E344" s="39" t="e">
        <v>#N/A</v>
      </c>
      <c r="F344" s="39" t="e">
        <v>#N/A</v>
      </c>
      <c r="G344" s="39" t="e">
        <v>#N/A</v>
      </c>
    </row>
    <row r="345" spans="2:7" ht="91.2" x14ac:dyDescent="0.3">
      <c r="B345" s="37" t="s">
        <v>591</v>
      </c>
      <c r="C345" s="38"/>
      <c r="D345" s="39" t="str">
        <f>VLOOKUP(Table264[[#This Row],[Kybermittari V2 numero]],Languages!B:F,4,FALSE)</f>
        <v>Riskianalyyseistä saatua tietoa [kts. RISK-3d] hyödynnetään, kun määritetään poikkeavan toiminnan indikaattoreita.</v>
      </c>
      <c r="E345" s="39" t="s">
        <v>2846</v>
      </c>
      <c r="F345" s="39" t="s">
        <v>3082</v>
      </c>
      <c r="G345" s="39" t="s">
        <v>590</v>
      </c>
    </row>
    <row r="346" spans="2:7" ht="34.200000000000003" x14ac:dyDescent="0.3">
      <c r="B346" s="37" t="s">
        <v>2519</v>
      </c>
      <c r="C346" s="38"/>
      <c r="D346" s="39" t="str">
        <f>VLOOKUP(Table264[[#This Row],[Kybermittari V2 numero]],Languages!B:F,4,FALSE)</f>
        <v>Poikkeavan toiminnan indikaattorit arvioidaan ja päivitetään aika ajoin ja määriteltyjen tilanteiden kuten järjestelmämuutosten tai ulkoisten tapahtumien yhteydessä.</v>
      </c>
      <c r="E346" s="39" t="e">
        <v>#N/A</v>
      </c>
      <c r="F346" s="39" t="e">
        <v>#N/A</v>
      </c>
      <c r="G346" s="39" t="e">
        <v>#N/A</v>
      </c>
    </row>
    <row r="347" spans="2:7" ht="102.6" x14ac:dyDescent="0.3">
      <c r="B347" s="37" t="s">
        <v>592</v>
      </c>
      <c r="C347" s="38"/>
      <c r="D347" s="39" t="str">
        <f>VLOOKUP(Table264[[#This Row],[Kybermittari V2 numero]],Languages!B:F,4,FALSE)</f>
        <v>Toiminnon kyberturvallisuuden tilannekuvan viestimiseksi on määritetty menetelmät, joita päivitetään säännöllisesti.</v>
      </c>
      <c r="E347" s="39" t="s">
        <v>2842</v>
      </c>
      <c r="F347" s="39" t="s">
        <v>3083</v>
      </c>
      <c r="G347" s="39" t="s">
        <v>592</v>
      </c>
    </row>
    <row r="348" spans="2:7" ht="102.6" x14ac:dyDescent="0.3">
      <c r="B348" s="37" t="s">
        <v>593</v>
      </c>
      <c r="C348" s="38"/>
      <c r="D348" s="39" t="str">
        <f>VLOOKUP(Table264[[#This Row],[Kybermittari V2 numero]],Languages!B:F,4,FALSE)</f>
        <v>Valvontatieto kootaan yhteen toiminnon operatiivisen tilannekuvan muodostamiseksi.</v>
      </c>
      <c r="E348" s="39" t="s">
        <v>2842</v>
      </c>
      <c r="F348" s="39" t="s">
        <v>3084</v>
      </c>
      <c r="G348" s="39" t="s">
        <v>593</v>
      </c>
    </row>
    <row r="349" spans="2:7" ht="136.80000000000001" x14ac:dyDescent="0.3">
      <c r="B349" s="37" t="s">
        <v>594</v>
      </c>
      <c r="C349" s="38"/>
      <c r="D349" s="39" t="str">
        <f>VLOOKUP(Table264[[#This Row],[Kybermittari V2 numero]],Languages!B:F,4,FALSE)</f>
        <v>Tilannekuvan rikastamiseksi on saatavilla soveltuvaa tietoa eri puolilta organisaatiota.</v>
      </c>
      <c r="E349" s="39" t="s">
        <v>2842</v>
      </c>
      <c r="F349" s="39" t="s">
        <v>3085</v>
      </c>
      <c r="G349" s="39" t="s">
        <v>594</v>
      </c>
    </row>
    <row r="350" spans="2:7" ht="342" x14ac:dyDescent="0.3">
      <c r="B350" s="37" t="s">
        <v>595</v>
      </c>
      <c r="C350" s="38"/>
      <c r="D350" s="39" t="str">
        <f>VLOOKUP(Table264[[#This Row],[Kybermittari V2 numero]],Languages!B:F,4,FALSE)</f>
        <v>Tilannekuvan raportoinnista on määritetty vaatimuksia, joihin kuuluu oikea-aikaisen kyberturvallisuustiedon jakaminen organisaation määrittelemille sidosryhmille.</v>
      </c>
      <c r="E350" s="39" t="s">
        <v>2842</v>
      </c>
      <c r="F350" s="39" t="s">
        <v>3086</v>
      </c>
      <c r="G350" s="39" t="s">
        <v>595</v>
      </c>
    </row>
    <row r="351" spans="2:7" ht="34.200000000000003" x14ac:dyDescent="0.3">
      <c r="B351" s="37" t="s">
        <v>596</v>
      </c>
      <c r="C351" s="38"/>
      <c r="D351" s="39" t="str">
        <f>VLOOKUP(Table264[[#This Row],[Kybermittari V2 numero]],Languages!B:F,4,FALSE)</f>
        <v>Valvontatieto kootaan yhteen ja sitä analysoidaan tuottamaan (lähes) reaaliaikaista toiminnon kyberturvallisuuden tilannekuvaa.</v>
      </c>
      <c r="E351" s="39" t="e">
        <v>#N/A</v>
      </c>
      <c r="F351" s="39" t="e">
        <v>#N/A</v>
      </c>
      <c r="G351" s="39" t="e">
        <v>#N/A</v>
      </c>
    </row>
    <row r="352" spans="2:7" ht="159.6" x14ac:dyDescent="0.3">
      <c r="B352" s="37" t="s">
        <v>597</v>
      </c>
      <c r="C352" s="38"/>
      <c r="D352" s="39" t="str">
        <f>VLOOKUP(Table264[[#This Row],[Kybermittari V2 numero]],Languages!B:F,4,FALSE)</f>
        <v>Tilannekuvan rikastamiseksi kerätään soveltuvaa tietoa organisaation ulkopuolelta. Lisäksi tätä tietoa jaetaan organisaation määrittelemille sisäisille sidosryhmille.</v>
      </c>
      <c r="E352" s="39" t="s">
        <v>2846</v>
      </c>
      <c r="F352" s="39" t="s">
        <v>3087</v>
      </c>
      <c r="G352" s="39" t="s">
        <v>596</v>
      </c>
    </row>
    <row r="353" spans="2:7" ht="34.200000000000003" x14ac:dyDescent="0.3">
      <c r="B353" s="37" t="s">
        <v>598</v>
      </c>
      <c r="C353" s="38"/>
      <c r="D353" s="39" t="str">
        <f>VLOOKUP(Table264[[#This Row],[Kybermittari V2 numero]],Languages!B:F,4,FALSE)</f>
        <v>Vastaanotetun kyberturvallisuustiedon analysointiin on määritetty toimenpiteet, jotka tukevat tilannekuvan tuottamista.</v>
      </c>
      <c r="E353" s="39" t="e">
        <v>#N/A</v>
      </c>
      <c r="F353" s="39" t="e">
        <v>#N/A</v>
      </c>
      <c r="G353" s="39" t="e">
        <v>#N/A</v>
      </c>
    </row>
    <row r="354" spans="2:7" ht="57" x14ac:dyDescent="0.3">
      <c r="B354" s="37" t="s">
        <v>2546</v>
      </c>
      <c r="C354" s="38"/>
      <c r="D354" s="39" t="str">
        <f>VLOOKUP(Table264[[#This Row],[Kybermittari V2 numero]],Languages!B:F,4,FALSE)</f>
        <v>Organisaatio on dokumentoinut ennalta määritellyt toimintatilat, jotka voidaan ottaa käyttöön toiminnon kyberturvallisuustilanteen niin vaatiessa ja/tai muiden osioiden toiminnan niin vaatiessa [kts. THREAT-1k, RESPONSE-3h].</v>
      </c>
      <c r="E354" s="39" t="e">
        <v>#N/A</v>
      </c>
      <c r="F354" s="39" t="e">
        <v>#N/A</v>
      </c>
      <c r="G354" s="39" t="e">
        <v>#N/A</v>
      </c>
    </row>
    <row r="355" spans="2:7" ht="91.2" x14ac:dyDescent="0.3">
      <c r="B355" s="37" t="s">
        <v>599</v>
      </c>
      <c r="C355" s="38"/>
      <c r="D355" s="39" t="str">
        <f>VLOOKUP(Table264[[#This Row],[Kybermittari V2 numero]],Languages!B:F,4,FALSE)</f>
        <v>SITUATION-osion toimintaa varten on määritetty dokumentoidut toimintatavat, joita noudatetaan ja päivitetään säännöllisesti.</v>
      </c>
      <c r="E355" s="39" t="s">
        <v>2842</v>
      </c>
      <c r="F355" s="39" t="s">
        <v>194</v>
      </c>
      <c r="G355" s="39" t="s">
        <v>599</v>
      </c>
    </row>
    <row r="356" spans="2:7" ht="228" x14ac:dyDescent="0.3">
      <c r="B356" s="37" t="s">
        <v>600</v>
      </c>
      <c r="C356" s="38"/>
      <c r="D356" s="39" t="str">
        <f>VLOOKUP(Table264[[#This Row],[Kybermittari V2 numero]],Languages!B:F,4,FALSE)</f>
        <v>SITUATION-osion toimintaa varten on tarjolla riittävät resurssit (henkilöstö, rahoitus ja työkalut).</v>
      </c>
      <c r="E356" s="39" t="s">
        <v>2842</v>
      </c>
      <c r="F356" s="39" t="s">
        <v>196</v>
      </c>
      <c r="G356" s="39" t="s">
        <v>600</v>
      </c>
    </row>
    <row r="357" spans="2:7" ht="171" x14ac:dyDescent="0.3">
      <c r="B357" s="37" t="s">
        <v>601</v>
      </c>
      <c r="C357" s="38"/>
      <c r="D357" s="39" t="str">
        <f>VLOOKUP(Table264[[#This Row],[Kybermittari V2 numero]],Languages!B:F,4,FALSE)</f>
        <v>SITUATION-osion toimintaa ohjataan vaatimuksilla, jotka on asetettu organisaation johtotason politiikassa (tai vastaavassa ohjeistuksessa).</v>
      </c>
      <c r="E357" s="39" t="s">
        <v>2842</v>
      </c>
      <c r="F357" s="39" t="s">
        <v>3088</v>
      </c>
      <c r="G357" s="39" t="s">
        <v>601</v>
      </c>
    </row>
    <row r="358" spans="2:7" ht="148.19999999999999" x14ac:dyDescent="0.3">
      <c r="B358" s="37" t="s">
        <v>602</v>
      </c>
      <c r="C358" s="38"/>
      <c r="D358" s="39" t="str">
        <f>VLOOKUP(Table264[[#This Row],[Kybermittari V2 numero]],Languages!B:F,4,FALSE)</f>
        <v>SITUATION-osion toimintaa suorittavilla työntekijöillä on riittävät tiedot ja taidot tehtäviensä suorittamiseen.</v>
      </c>
      <c r="E358" s="39" t="s">
        <v>2846</v>
      </c>
      <c r="F358" s="39" t="s">
        <v>201</v>
      </c>
      <c r="G358" s="39" t="s">
        <v>603</v>
      </c>
    </row>
    <row r="359" spans="2:7" ht="136.80000000000001" x14ac:dyDescent="0.3">
      <c r="B359" s="37" t="s">
        <v>603</v>
      </c>
      <c r="C359" s="38"/>
      <c r="D359" s="39" t="str">
        <f>VLOOKUP(Table264[[#This Row],[Kybermittari V2 numero]],Languages!B:F,4,FALSE)</f>
        <v>SITUATION-osion toiminnan suorittamiseen tarvittavat vastuut, tilivelvollisuudet ja valtuutukset on jalkautettu soveltuville työntekijöille.</v>
      </c>
      <c r="E359" s="39" t="s">
        <v>2846</v>
      </c>
      <c r="F359" s="39" t="s">
        <v>199</v>
      </c>
      <c r="G359" s="39" t="s">
        <v>602</v>
      </c>
    </row>
    <row r="360" spans="2:7" ht="34.200000000000003" x14ac:dyDescent="0.3">
      <c r="B360" s="37" t="s">
        <v>604</v>
      </c>
      <c r="C360" s="38"/>
      <c r="D360" s="39" t="str">
        <f>VLOOKUP(Table264[[#This Row],[Kybermittari V2 numero]],Languages!B:F,4,FALSE)</f>
        <v>SITUATION-osion toiminnan vaikuttavuutta arvioidaan ja seurataan.</v>
      </c>
      <c r="E360" s="39" t="s">
        <v>2842</v>
      </c>
      <c r="F360" s="39" t="s">
        <v>203</v>
      </c>
      <c r="G360" s="39" t="s">
        <v>604</v>
      </c>
    </row>
    <row r="361" spans="2:7" ht="102.6" x14ac:dyDescent="0.3">
      <c r="B361" s="37" t="s">
        <v>654</v>
      </c>
      <c r="C361" s="38"/>
      <c r="D361" s="39" t="str">
        <f>VLOOKUP(Table264[[#This Row],[Kybermittari V2 numero]],Languages!B:F,4,FALSE)</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E361" s="39" t="s">
        <v>2842</v>
      </c>
      <c r="F361" s="39" t="s">
        <v>3089</v>
      </c>
      <c r="G361" s="39" t="s">
        <v>654</v>
      </c>
    </row>
    <row r="362" spans="2:7" ht="91.2" x14ac:dyDescent="0.3">
      <c r="B362" s="37" t="s">
        <v>655</v>
      </c>
      <c r="C362" s="38"/>
      <c r="D362" s="39" t="str">
        <f>VLOOKUP(Table264[[#This Row],[Kybermittari V2 numero]],Languages!B:F,4,FALSE)</f>
        <v>Kumppaniverkoston toimijat, jotka omistavat, hallinnoivat tai pääsevät muutoin käyttämään toiminnon kannalta tärkeitä laitteita, ohjelmistoja tai tietovarantoja, on tunnistettu. Tasolla 1 tämän ei tarvitse olla systemaattista ja säännöllistä.</v>
      </c>
      <c r="E362" s="39" t="s">
        <v>2844</v>
      </c>
      <c r="F362" s="39" t="s">
        <v>3090</v>
      </c>
      <c r="G362" s="39" t="s">
        <v>655</v>
      </c>
    </row>
    <row r="363" spans="2:7" ht="114" x14ac:dyDescent="0.3">
      <c r="B363" s="37" t="s">
        <v>656</v>
      </c>
      <c r="C363" s="38"/>
      <c r="D363" s="39" t="str">
        <f>VLOOKUP(Table264[[#This Row],[Kybermittari V2 numero]],Languages!B:F,4,FALSE)</f>
        <v>Kumppaniverkoston toimijat on priorisoitu käyttäen määriteltyjä kriteerejä (esimerkiksi tärkeys toiminnolle, mahdollisen loukkauksen tai häiriötilanteen vaikutus, mahdollisuus neuvotella sopimuksiin asetettavista kyberturvallisuusvaatimuksista).</v>
      </c>
      <c r="E363" s="39" t="s">
        <v>2846</v>
      </c>
      <c r="F363" s="39" t="s">
        <v>3091</v>
      </c>
      <c r="G363" s="39" t="s">
        <v>657</v>
      </c>
    </row>
    <row r="364" spans="2:7" ht="102.6" x14ac:dyDescent="0.3">
      <c r="B364" s="37" t="s">
        <v>657</v>
      </c>
      <c r="C364" s="38"/>
      <c r="D364" s="39" t="str">
        <f>VLOOKUP(Table264[[#This Row],[Kybermittari V2 numero]],Languages!B:F,4,FALSE)</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E364" s="39" t="s">
        <v>2846</v>
      </c>
      <c r="F364" s="39" t="s">
        <v>3092</v>
      </c>
      <c r="G364" s="39" t="s">
        <v>658</v>
      </c>
    </row>
    <row r="365" spans="2:7" ht="91.2" x14ac:dyDescent="0.3">
      <c r="B365" s="37" t="s">
        <v>658</v>
      </c>
      <c r="C365" s="38"/>
      <c r="D365" s="39" t="str">
        <f>VLOOKUP(Table264[[#This Row],[Kybermittari V2 numero]],Languages!B:F,4,FALSE)</f>
        <v>Toimittajien ja muiden kumppaniverkoston toimijoiden priorisointia päivitetään aika ajoin ja määriteltyjen tilanteiden kuten järjestelmämuutosten tai ulkoisten tapahtumien yhteydessä.</v>
      </c>
      <c r="E365" s="39" t="s">
        <v>2846</v>
      </c>
      <c r="F365" s="39" t="s">
        <v>3093</v>
      </c>
      <c r="G365" s="39" t="s">
        <v>659</v>
      </c>
    </row>
    <row r="366" spans="2:7" ht="79.8" x14ac:dyDescent="0.3">
      <c r="B366" s="37" t="s">
        <v>660</v>
      </c>
      <c r="C366" s="38"/>
      <c r="D366" s="39" t="str">
        <f>VLOOKUP(Table264[[#This Row],[Kybermittari V2 numero]],Languages!B:F,4,FALSE)</f>
        <v>Toimittajien ja muiden kumppaniverkoston toimijoiden valintaan vaikuttaa arvio niiden kyberturvallisuuskelpoisuuksista. Tasolla 1 tämän ei tarvitse olla systemaattista ja säännöllistä.</v>
      </c>
      <c r="E366" s="39" t="s">
        <v>2842</v>
      </c>
      <c r="F366" s="39" t="s">
        <v>3094</v>
      </c>
      <c r="G366" s="39" t="s">
        <v>660</v>
      </c>
    </row>
    <row r="367" spans="2:7" ht="79.8" x14ac:dyDescent="0.3">
      <c r="B367" s="37" t="s">
        <v>661</v>
      </c>
      <c r="C367" s="38"/>
      <c r="D367" s="39" t="str">
        <f>VLOOKUP(Table264[[#This Row],[Kybermittari V2 numero]],Languages!B:F,4,FALSE)</f>
        <v>Tuotteiden ja palveluiden valintaan vaikuttaa arvio niiden kyberkyvykkyyksistä. Tasolla 1 tämän ei tarvitse olla systemaattista ja säännöllistä.</v>
      </c>
      <c r="E367" s="39" t="s">
        <v>2842</v>
      </c>
      <c r="F367" s="39" t="s">
        <v>3095</v>
      </c>
      <c r="G367" s="39" t="s">
        <v>661</v>
      </c>
    </row>
    <row r="368" spans="2:7" ht="364.8" x14ac:dyDescent="0.3">
      <c r="B368" s="37" t="s">
        <v>662</v>
      </c>
      <c r="C368" s="38"/>
      <c r="D368" s="39" t="str">
        <f>VLOOKUP(Table264[[#This Row],[Kybermittari V2 numero]],Languages!B:F,4,FALSE)</f>
        <v>Määriteltyjä menetelmiä noudatetaan, kun tunnistetaan kyberturvallisuusvaatimuksia ja toteutetaan niihin liittyviä suojaustoimia, joilla suojaudutaan toimittajista ja kumppaniverkoston toimijoista aiheutuvilta riskeiltä.</v>
      </c>
      <c r="E368" s="39" t="s">
        <v>2842</v>
      </c>
      <c r="F368" s="39" t="s">
        <v>3096</v>
      </c>
      <c r="G368" s="39" t="s">
        <v>662</v>
      </c>
    </row>
    <row r="369" spans="2:7" ht="114" x14ac:dyDescent="0.3">
      <c r="B369" s="37" t="s">
        <v>663</v>
      </c>
      <c r="C369" s="38"/>
      <c r="D369" s="39" t="str">
        <f>VLOOKUP(Table264[[#This Row],[Kybermittari V2 numero]],Languages!B:F,4,FALSE)</f>
        <v>Määriteltyjä menetelmiä noudatetaan, kun arvioidaan ja valitaan toimittajia ja muita kumppaniverkoston toimijoita.</v>
      </c>
      <c r="E369" s="39" t="s">
        <v>2842</v>
      </c>
      <c r="F369" s="39" t="s">
        <v>3097</v>
      </c>
      <c r="G369" s="39" t="s">
        <v>663</v>
      </c>
    </row>
    <row r="370" spans="2:7" ht="136.80000000000001" x14ac:dyDescent="0.3">
      <c r="B370" s="37" t="s">
        <v>664</v>
      </c>
      <c r="C370" s="38"/>
      <c r="D370" s="39" t="str">
        <f>VLOOKUP(Table264[[#This Row],[Kybermittari V2 numero]],Languages!B:F,4,FALSE)</f>
        <v>Tiukempia suojaustoimia toteutetaan korkean prioriteetin toimittajille ja muille kumppaniverkoston toimijoille.</v>
      </c>
      <c r="E370" s="39" t="s">
        <v>2842</v>
      </c>
      <c r="F370" s="39" t="s">
        <v>3098</v>
      </c>
      <c r="G370" s="39" t="s">
        <v>664</v>
      </c>
    </row>
    <row r="371" spans="2:7" ht="228" x14ac:dyDescent="0.3">
      <c r="B371" s="37" t="s">
        <v>665</v>
      </c>
      <c r="C371" s="38"/>
      <c r="D371" s="39" t="str">
        <f>VLOOKUP(Table264[[#This Row],[Kybermittari V2 numero]],Languages!B:F,4,FALSE)</f>
        <v>Kyberturvallisuusvaatimukset ovat virallinen osa toimittajien ja muiden kumppaniverkoston toimijoiden kanssa laadittavia sopimuksia.</v>
      </c>
      <c r="E371" s="39" t="s">
        <v>2844</v>
      </c>
      <c r="F371" s="39" t="s">
        <v>3099</v>
      </c>
      <c r="G371" s="39" t="s">
        <v>665</v>
      </c>
    </row>
    <row r="372" spans="2:7" ht="102.6" x14ac:dyDescent="0.3">
      <c r="B372" s="37" t="s">
        <v>666</v>
      </c>
      <c r="C372" s="38"/>
      <c r="D372" s="39" t="str">
        <f>VLOOKUP(Table264[[#This Row],[Kybermittari V2 numero]],Languages!B:F,4,FALSE)</f>
        <v>Toimittajat ja muut kumppaniverkoston toimijat osoittavat aika ajoin kykynsä täyttää asetetut kyberturvallisuusvaatimukset.</v>
      </c>
      <c r="E372" s="39" t="s">
        <v>2842</v>
      </c>
      <c r="F372" s="39" t="s">
        <v>3100</v>
      </c>
      <c r="G372" s="39" t="s">
        <v>666</v>
      </c>
    </row>
    <row r="373" spans="2:7" ht="182.4" x14ac:dyDescent="0.3">
      <c r="B373" s="37" t="s">
        <v>667</v>
      </c>
      <c r="C373" s="38"/>
      <c r="D373" s="39" t="str">
        <f>VLOOKUP(Table264[[#This Row],[Kybermittari V2 numero]],Languages!B:F,4,FALSE)</f>
        <v>Toimittajille ja muille kumppaniverkoston toimijoille asetetut kyberturvallisuusvaatimukset sisältävät soveltuvin osin vaatimuksia turvallisesta ohjelmisto- ja tuotekehityksestä.</v>
      </c>
      <c r="E373" s="39" t="s">
        <v>2842</v>
      </c>
      <c r="F373" s="39" t="s">
        <v>3101</v>
      </c>
      <c r="G373" s="39" t="s">
        <v>667</v>
      </c>
    </row>
    <row r="374" spans="2:7" ht="91.2" x14ac:dyDescent="0.3">
      <c r="B374" s="37" t="s">
        <v>668</v>
      </c>
      <c r="C374" s="38"/>
      <c r="D374" s="39" t="str">
        <f>VLOOKUP(Table264[[#This Row],[Kybermittari V2 numero]],Languages!B:F,4,FALSE)</f>
        <v>Valintakriteereiden osana on huomioitu asianmukaisesti käyttöiän tai käyttötuen päättymisen ajankohdat.</v>
      </c>
      <c r="E374" s="39" t="s">
        <v>2844</v>
      </c>
      <c r="F374" s="39" t="s">
        <v>3102</v>
      </c>
      <c r="G374" s="39" t="s">
        <v>668</v>
      </c>
    </row>
    <row r="375" spans="2:7" ht="159.6" x14ac:dyDescent="0.3">
      <c r="B375" s="37" t="s">
        <v>669</v>
      </c>
      <c r="C375" s="38"/>
      <c r="D375" s="39" t="str">
        <f>VLOOKUP(Table264[[#This Row],[Kybermittari V2 numero]],Languages!B:F,4,FALSE)</f>
        <v>Valintakriteereiden osana on huomioitu asianmukaisesti toimet väärennettyjä tai vaarantuneita ohjelmistoja, laitteita tai palveluita vastaan.</v>
      </c>
      <c r="E375" s="39" t="s">
        <v>2842</v>
      </c>
      <c r="F375" s="39" t="s">
        <v>3103</v>
      </c>
      <c r="G375" s="39" t="s">
        <v>669</v>
      </c>
    </row>
    <row r="376" spans="2:7" ht="102.6" x14ac:dyDescent="0.3">
      <c r="B376" s="37" t="s">
        <v>670</v>
      </c>
      <c r="C376" s="38"/>
      <c r="D376" s="39" t="str">
        <f>VLOOKUP(Table264[[#This Row],[Kybermittari V2 numero]],Languages!B:F,4,FALSE)</f>
        <v>Hankittavien laitteiden, ohjelmistojen ja tietovarantojen hyväksyntätestaukseen kuuluu kyberturvallisuusvaatimusten testaus.</v>
      </c>
      <c r="E376" s="39" t="s">
        <v>2846</v>
      </c>
      <c r="F376" s="39" t="s">
        <v>3104</v>
      </c>
      <c r="G376" s="39" t="s">
        <v>672</v>
      </c>
    </row>
    <row r="377" spans="2:7" ht="91.2" x14ac:dyDescent="0.3">
      <c r="B377" s="37" t="s">
        <v>673</v>
      </c>
      <c r="C377" s="38"/>
      <c r="D377" s="39" t="str">
        <f>VLOOKUP(Table264[[#This Row],[Kybermittari V2 numero]],Languages!B:F,4,FALSE)</f>
        <v>THIRDPARTY-osion toimintaa varten on määritetty dokumentoidut toimintatavat, joita noudatetaan ja päivitetään säännöllisesti.</v>
      </c>
      <c r="E377" s="39" t="s">
        <v>2844</v>
      </c>
      <c r="F377" s="39" t="s">
        <v>281</v>
      </c>
      <c r="G377" s="39" t="s">
        <v>673</v>
      </c>
    </row>
    <row r="378" spans="2:7" ht="239.4" x14ac:dyDescent="0.3">
      <c r="B378" s="37" t="s">
        <v>674</v>
      </c>
      <c r="C378" s="38"/>
      <c r="D378" s="39" t="str">
        <f>VLOOKUP(Table264[[#This Row],[Kybermittari V2 numero]],Languages!B:F,4,FALSE)</f>
        <v>THIRDPARTY-osion toimintaa varten on tarjolla riittävät resurssit (henkilöstö, rahoitus ja työkalut).</v>
      </c>
      <c r="E378" s="39" t="s">
        <v>2842</v>
      </c>
      <c r="F378" s="39" t="s">
        <v>283</v>
      </c>
      <c r="G378" s="39" t="s">
        <v>674</v>
      </c>
    </row>
    <row r="379" spans="2:7" ht="159.6" x14ac:dyDescent="0.3">
      <c r="B379" s="37" t="s">
        <v>675</v>
      </c>
      <c r="C379" s="38"/>
      <c r="D379" s="39" t="str">
        <f>VLOOKUP(Table264[[#This Row],[Kybermittari V2 numero]],Languages!B:F,4,FALSE)</f>
        <v>THIRDPARTY-osion toimintaa ohjataan vaatimuksilla, jotka on asetettu organisaation johtotason politiikassa (tai vastaavassa ohjeistuksessa).</v>
      </c>
      <c r="E379" s="39" t="s">
        <v>2842</v>
      </c>
      <c r="F379" s="39" t="s">
        <v>3105</v>
      </c>
      <c r="G379" s="39" t="s">
        <v>675</v>
      </c>
    </row>
    <row r="380" spans="2:7" ht="136.80000000000001" x14ac:dyDescent="0.3">
      <c r="B380" s="37" t="s">
        <v>676</v>
      </c>
      <c r="C380" s="38"/>
      <c r="D380" s="39" t="str">
        <f>VLOOKUP(Table264[[#This Row],[Kybermittari V2 numero]],Languages!B:F,4,FALSE)</f>
        <v>THIRDPARTY-osion toimintaa suorittavilla työntekijöillä on riittävät tiedot ja taidot tehtäviensä suorittamiseen.</v>
      </c>
      <c r="E380" s="39" t="s">
        <v>2844</v>
      </c>
      <c r="F380" s="39" t="s">
        <v>286</v>
      </c>
      <c r="G380" s="39" t="s">
        <v>676</v>
      </c>
    </row>
    <row r="381" spans="2:7" ht="159.6" x14ac:dyDescent="0.3">
      <c r="B381" s="37" t="s">
        <v>677</v>
      </c>
      <c r="C381" s="38"/>
      <c r="D381" s="39" t="str">
        <f>VLOOKUP(Table264[[#This Row],[Kybermittari V2 numero]],Languages!B:F,4,FALSE)</f>
        <v>THIRDPARTY-osion toiminnan suorittamiseen tarvittavat vastuut, tilivelvollisuudet ja valtuutukset on jalkautettu soveltuville työntekijöille.</v>
      </c>
      <c r="E381" s="39" t="s">
        <v>2844</v>
      </c>
      <c r="F381" s="39" t="s">
        <v>288</v>
      </c>
      <c r="G381" s="39" t="s">
        <v>677</v>
      </c>
    </row>
    <row r="382" spans="2:7" ht="34.200000000000003" x14ac:dyDescent="0.3">
      <c r="B382" s="37" t="s">
        <v>678</v>
      </c>
      <c r="C382" s="38"/>
      <c r="D382" s="39" t="str">
        <f>VLOOKUP(Table264[[#This Row],[Kybermittari V2 numero]],Languages!B:F,4,FALSE)</f>
        <v>THIRDPARTY-osion toiminnan vaikuttavuutta arvioidaan ja seurataan.</v>
      </c>
      <c r="E382" s="39" t="s">
        <v>2842</v>
      </c>
      <c r="F382" s="39" t="s">
        <v>290</v>
      </c>
      <c r="G382" s="39" t="s">
        <v>678</v>
      </c>
    </row>
    <row r="383" spans="2:7" ht="182.4" x14ac:dyDescent="0.3">
      <c r="B383" s="37" t="s">
        <v>473</v>
      </c>
      <c r="C383" s="38"/>
      <c r="D383" s="39" t="str">
        <f>VLOOKUP(Table264[[#This Row],[Kybermittari V2 numero]],Languages!B:F,4,FALSE)</f>
        <v>Haavoittuvuuksien tunnistamisen tueksi on tunnistettu soveltuvia tietolähteitä. Tasolla 1 tämän ei tarvitse olla systemaattista ja säännöllistä.</v>
      </c>
      <c r="E383" s="39" t="s">
        <v>2842</v>
      </c>
      <c r="F383" s="39" t="s">
        <v>3106</v>
      </c>
      <c r="G383" s="39" t="s">
        <v>473</v>
      </c>
    </row>
    <row r="384" spans="2:7" ht="79.8" x14ac:dyDescent="0.3">
      <c r="B384" s="37" t="s">
        <v>474</v>
      </c>
      <c r="C384" s="38"/>
      <c r="D384" s="39" t="str">
        <f>VLOOKUP(Table264[[#This Row],[Kybermittari V2 numero]],Languages!B:F,4,FALSE)</f>
        <v>Haavoittuvuustietoa kerätään ja sitä tulkitaan toimintoa varten. Tasolla 1 tämän ei tarvitse olla systemaattista ja säännöllistä.</v>
      </c>
      <c r="E384" s="39" t="s">
        <v>2842</v>
      </c>
      <c r="F384" s="39" t="s">
        <v>3107</v>
      </c>
      <c r="G384" s="39" t="s">
        <v>474</v>
      </c>
    </row>
    <row r="385" spans="2:7" ht="79.8" x14ac:dyDescent="0.3">
      <c r="B385" s="37" t="s">
        <v>475</v>
      </c>
      <c r="C385" s="38"/>
      <c r="D385" s="39" t="str">
        <f>VLOOKUP(Table264[[#This Row],[Kybermittari V2 numero]],Languages!B:F,4,FALSE)</f>
        <v>Haavoittuvuusarviointeja suoritetaan. Tasolla 1 tämän ei tarvitse olla systemaattista ja säännöllistä.</v>
      </c>
      <c r="E385" s="39" t="s">
        <v>2842</v>
      </c>
      <c r="F385" s="39" t="s">
        <v>3108</v>
      </c>
      <c r="G385" s="39" t="s">
        <v>475</v>
      </c>
    </row>
    <row r="386" spans="2:7" ht="148.19999999999999" x14ac:dyDescent="0.3">
      <c r="B386" s="37" t="s">
        <v>476</v>
      </c>
      <c r="C386" s="38"/>
      <c r="D386" s="39" t="str">
        <f>VLOOKUP(Table264[[#This Row],[Kybermittari V2 numero]],Languages!B:F,4,FALSE)</f>
        <v>Toiminnon kannalta olennaisiin haavoittuvuuksiin puututaan (esimerkiksi lisäämällä valvontaa tai asentamalla korjauspäivityksiä). Tasolla 1 tämän ei tarvitse olla systemaattista ja säännöllistä.</v>
      </c>
      <c r="E386" s="39" t="s">
        <v>2842</v>
      </c>
      <c r="F386" s="39" t="s">
        <v>3109</v>
      </c>
      <c r="G386" s="39" t="s">
        <v>476</v>
      </c>
    </row>
    <row r="387" spans="2:7" ht="91.2" x14ac:dyDescent="0.3">
      <c r="B387" s="37" t="s">
        <v>477</v>
      </c>
      <c r="C387" s="38"/>
      <c r="D387" s="39" t="str">
        <f>VLOOKUP(Table264[[#This Row],[Kybermittari V2 numero]],Languages!B:F,4,FALSE)</f>
        <v>Haavoittuvuustiedon lähteet kattavat korkean prioriteetin laitteet ja ohjelmistot [kts. ASSET-1d] ja näitä tietolähteitä seurataan säännöllisesti.</v>
      </c>
      <c r="E387" s="39" t="s">
        <v>2844</v>
      </c>
      <c r="F387" s="39" t="s">
        <v>3110</v>
      </c>
      <c r="G387" s="39" t="s">
        <v>477</v>
      </c>
    </row>
    <row r="388" spans="2:7" ht="114" x14ac:dyDescent="0.3">
      <c r="B388" s="37" t="s">
        <v>478</v>
      </c>
      <c r="C388" s="38"/>
      <c r="D388" s="39" t="str">
        <f>VLOOKUP(Table264[[#This Row],[Kybermittari V2 numero]],Languages!B:F,4,FALSE)</f>
        <v>Haavoittuvuusarviointeja suoritetaan aika ajoin ja määriteltyjen tilanteiden kuten järjestelmämuutosten tai ulkoisten tapahtumien yhteydessä.</v>
      </c>
      <c r="E388" s="39" t="s">
        <v>2842</v>
      </c>
      <c r="F388" s="39" t="s">
        <v>3111</v>
      </c>
      <c r="G388" s="39" t="s">
        <v>478</v>
      </c>
    </row>
    <row r="389" spans="2:7" ht="171" x14ac:dyDescent="0.3">
      <c r="B389" s="37" t="s">
        <v>479</v>
      </c>
      <c r="C389" s="38"/>
      <c r="D389" s="39" t="str">
        <f>VLOOKUP(Table264[[#This Row],[Kybermittari V2 numero]],Languages!B:F,4,FALSE)</f>
        <v>Tunnistetut haavoittuvuudet analysoidaan, priorisoidaan ja niihin puututaan tilanteen edellyttämin keinoin.</v>
      </c>
      <c r="E389" s="39" t="s">
        <v>2842</v>
      </c>
      <c r="F389" s="39" t="s">
        <v>3112</v>
      </c>
      <c r="G389" s="39" t="s">
        <v>479</v>
      </c>
    </row>
    <row r="390" spans="2:7" ht="34.200000000000003" x14ac:dyDescent="0.3">
      <c r="B390" s="37" t="s">
        <v>480</v>
      </c>
      <c r="C390" s="38"/>
      <c r="D390" s="39" t="str">
        <f>VLOOKUP(Table264[[#This Row],[Kybermittari V2 numero]],Languages!B:F,4,FALSE)</f>
        <v>Ohjelmistokorjausten vaikutus toiminnon operatiiviseen toimintaan arvioidaan ennen korjausten asentamista.</v>
      </c>
      <c r="E390" s="39" t="s">
        <v>2844</v>
      </c>
      <c r="F390" s="39" t="s">
        <v>56</v>
      </c>
      <c r="G390" s="39" t="s">
        <v>480</v>
      </c>
    </row>
    <row r="391" spans="2:7" ht="102.6" x14ac:dyDescent="0.3">
      <c r="B391" s="37" t="s">
        <v>481</v>
      </c>
      <c r="C391" s="38"/>
      <c r="D391" s="39" t="str">
        <f>VLOOKUP(Table264[[#This Row],[Kybermittari V2 numero]],Languages!B:F,4,FALSE)</f>
        <v>Tietoa löydetyistä haavoittuvuuksista jaetaan organisaation määrittelemille sidosryhmille.</v>
      </c>
      <c r="E391" s="39" t="s">
        <v>2844</v>
      </c>
      <c r="F391" s="39" t="s">
        <v>3113</v>
      </c>
      <c r="G391" s="39" t="s">
        <v>481</v>
      </c>
    </row>
    <row r="392" spans="2:7" ht="79.8" x14ac:dyDescent="0.3">
      <c r="B392" s="37" t="s">
        <v>482</v>
      </c>
      <c r="C392" s="38"/>
      <c r="D392" s="39" t="str">
        <f>VLOOKUP(Table264[[#This Row],[Kybermittari V2 numero]],Languages!B:F,4,FALSE)</f>
        <v>Haavoittuvuusarvioinnit suorittaa toiminnon operatiivisesta toiminnasta irrallaan oleva riippumaton taho.</v>
      </c>
      <c r="E392" s="39" t="s">
        <v>2846</v>
      </c>
      <c r="F392" s="39" t="s">
        <v>3114</v>
      </c>
      <c r="G392" s="39" t="s">
        <v>483</v>
      </c>
    </row>
    <row r="393" spans="2:7" ht="34.200000000000003" x14ac:dyDescent="0.3">
      <c r="B393" s="37" t="s">
        <v>483</v>
      </c>
      <c r="C393" s="38"/>
      <c r="D393" s="39" t="str">
        <f>VLOOKUP(Table264[[#This Row],[Kybermittari V2 numero]],Languages!B:F,4,FALSE)</f>
        <v>Tunnistetut haavoittuvuudet, joihin liittyy korkeampi riski, ohjataan eteenpäin organisaation riskienhallintaprosessiin toimenpiteitä varten.</v>
      </c>
      <c r="E393" s="39" t="e">
        <v>#N/A</v>
      </c>
      <c r="F393" s="39" t="e">
        <v>#N/A</v>
      </c>
      <c r="G393" s="39" t="e">
        <v>#N/A</v>
      </c>
    </row>
    <row r="394" spans="2:7" ht="114" x14ac:dyDescent="0.3">
      <c r="B394" s="37" t="s">
        <v>484</v>
      </c>
      <c r="C394" s="38"/>
      <c r="D394" s="39" t="str">
        <f>VLOOKUP(Table264[[#This Row],[Kybermittari V2 numero]],Languages!B:F,4,FALSE)</f>
        <v>Haavoittuvuuksien seurantaan kuuluu myös soveltuvin osin niiden johdosta toteutettujen toimenpiteiden tarkastaminen.</v>
      </c>
      <c r="E394" s="39" t="s">
        <v>2844</v>
      </c>
      <c r="F394" s="39" t="s">
        <v>3115</v>
      </c>
      <c r="G394" s="39" t="s">
        <v>484</v>
      </c>
    </row>
    <row r="395" spans="2:7" ht="91.2" x14ac:dyDescent="0.3">
      <c r="B395" s="37" t="s">
        <v>486</v>
      </c>
      <c r="C395" s="38"/>
      <c r="D395" s="39" t="str">
        <f>VLOOKUP(Table264[[#This Row],[Kybermittari V2 numero]],Languages!B:F,4,FALSE)</f>
        <v>Uhkien tunnistamisen tueksi on tunnistettu soveltuvia tietolähteitä. Tasolla 1 tämän ei tarvitse olla systemaattista ja säännöllistä.</v>
      </c>
      <c r="E395" s="39" t="s">
        <v>2842</v>
      </c>
      <c r="F395" s="39" t="s">
        <v>3116</v>
      </c>
      <c r="G395" s="39" t="s">
        <v>486</v>
      </c>
    </row>
    <row r="396" spans="2:7" ht="102.6" x14ac:dyDescent="0.3">
      <c r="B396" s="37" t="s">
        <v>487</v>
      </c>
      <c r="C396" s="38"/>
      <c r="D396" s="39" t="str">
        <f>VLOOKUP(Table264[[#This Row],[Kybermittari V2 numero]],Languages!B:F,4,FALSE)</f>
        <v>Uhkatietoa kerätään ja sitä tulkitaan toimintoa varten. Tasolla 1 tämän ei tarvitse olla systemaattista ja säännöllistä.</v>
      </c>
      <c r="E396" s="39" t="s">
        <v>2848</v>
      </c>
      <c r="F396" s="39" t="s">
        <v>3117</v>
      </c>
      <c r="G396" s="39" t="s">
        <v>487</v>
      </c>
    </row>
    <row r="397" spans="2:7" ht="91.2" x14ac:dyDescent="0.3">
      <c r="B397" s="37" t="s">
        <v>488</v>
      </c>
      <c r="C397" s="38"/>
      <c r="D397" s="39" t="str">
        <f>VLOOKUP(Table264[[#This Row],[Kybermittari V2 numero]],Languages!B:F,4,FALSE)</f>
        <v>Toiminnon kannalta olennaisiin uhkiin puututaan (esimerkiksi lisäämällä valvontaa tai seuraamalla uhkien kehitystä). Tasolla 1 tämän ei tarvitse olla systemaattista ja säännöllistä.</v>
      </c>
      <c r="E397" s="39" t="s">
        <v>2849</v>
      </c>
      <c r="F397" s="39" t="s">
        <v>3153</v>
      </c>
      <c r="G397" s="39" t="s">
        <v>489</v>
      </c>
    </row>
    <row r="398" spans="2:7" ht="125.4" x14ac:dyDescent="0.3">
      <c r="B398" s="37" t="s">
        <v>489</v>
      </c>
      <c r="C398" s="38"/>
      <c r="D398" s="39" t="str">
        <f>VLOOKUP(Table264[[#This Row],[Kybermittari V2 numero]],Languages!B:F,4,FALSE)</f>
        <v>Toiminnolle on määritetty uhkaprofiili. Uhkaprofiilissa kuvataan mahdolliset uhkatekijät sekä esimerkiksi näiden motiivit, aikomukset, kyvykkyydet ja kohteet.</v>
      </c>
      <c r="E398" s="39" t="s">
        <v>2844</v>
      </c>
      <c r="F398" s="39" t="s">
        <v>3118</v>
      </c>
      <c r="G398" s="39" t="s">
        <v>490</v>
      </c>
    </row>
    <row r="399" spans="2:7" ht="91.2" x14ac:dyDescent="0.3">
      <c r="B399" s="37" t="s">
        <v>490</v>
      </c>
      <c r="C399" s="38"/>
      <c r="D399" s="39" t="str">
        <f>VLOOKUP(Table264[[#This Row],[Kybermittari V2 numero]],Languages!B:F,4,FALSE)</f>
        <v>Uhkatiedon lähteet kattavat kaikki uhkaprofiilin eri osat ja näitä tietolähteitä seurataan säännöllisesti.</v>
      </c>
      <c r="E399" s="39" t="s">
        <v>2846</v>
      </c>
      <c r="F399" s="39" t="s">
        <v>3119</v>
      </c>
      <c r="G399" s="39" t="s">
        <v>491</v>
      </c>
    </row>
    <row r="400" spans="2:7" ht="102.6" x14ac:dyDescent="0.3">
      <c r="B400" s="37" t="s">
        <v>491</v>
      </c>
      <c r="C400" s="38"/>
      <c r="D400" s="39" t="str">
        <f>VLOOKUP(Table264[[#This Row],[Kybermittari V2 numero]],Languages!B:F,4,FALSE)</f>
        <v>Tunnistetut uhat analysoidaan, priorisoidaan ja niihin puututaan tilanteen edellyttämin keinoin.</v>
      </c>
      <c r="E400" s="39" t="s">
        <v>2846</v>
      </c>
      <c r="F400" s="39" t="s">
        <v>3120</v>
      </c>
      <c r="G400" s="39" t="s">
        <v>492</v>
      </c>
    </row>
    <row r="401" spans="2:7" ht="136.80000000000001" x14ac:dyDescent="0.3">
      <c r="B401" s="37" t="s">
        <v>492</v>
      </c>
      <c r="C401" s="38"/>
      <c r="D401" s="39" t="str">
        <f>VLOOKUP(Table264[[#This Row],[Kybermittari V2 numero]],Languages!B:F,4,FALSE)</f>
        <v>Uhkatietoa vaihdetaan organisaation määrittelemien sidosryhmien kanssa (näitä voivat olla esimerkiksi palveluntoimittajat, viranomaiset, toimialan muut organisaatiot, ISAC-ryhmät tai organisaation muut sisäiset ja ulkoiset sidosryhmät).</v>
      </c>
      <c r="E401" s="39" t="s">
        <v>2844</v>
      </c>
      <c r="F401" s="39" t="s">
        <v>3121</v>
      </c>
      <c r="G401" s="39" t="s">
        <v>493</v>
      </c>
    </row>
    <row r="402" spans="2:7" ht="91.2" x14ac:dyDescent="0.3">
      <c r="B402" s="37" t="s">
        <v>493</v>
      </c>
      <c r="C402" s="38"/>
      <c r="D402" s="39" t="str">
        <f>VLOOKUP(Table264[[#This Row],[Kybermittari V2 numero]],Languages!B:F,4,FALSE)</f>
        <v>Toiminnon uhkaprofiili päivitetään aika ajoin ja määriteltyjen tilanteiden kuten järjestelmämuutosten tai ulkoisten tapahtumien yhteydessä.</v>
      </c>
      <c r="E402" s="39" t="s">
        <v>2846</v>
      </c>
      <c r="F402" s="39" t="s">
        <v>3122</v>
      </c>
      <c r="G402" s="39" t="s">
        <v>494</v>
      </c>
    </row>
    <row r="403" spans="2:7" ht="34.200000000000003" x14ac:dyDescent="0.3">
      <c r="B403" s="37" t="s">
        <v>494</v>
      </c>
      <c r="C403" s="38"/>
      <c r="D403" s="39" t="str">
        <f>VLOOKUP(Table264[[#This Row],[Kybermittari V2 numero]],Languages!B:F,4,FALSE)</f>
        <v>Tunnistetut uhat, joihin liittyy korkeampi riski, ohjataan eteenpäin organisaation riskienhallintaprosessiin jatkotoimenpiteitä varten.</v>
      </c>
      <c r="E403" s="39" t="e">
        <v>#N/A</v>
      </c>
      <c r="F403" s="39" t="e">
        <v>#N/A</v>
      </c>
      <c r="G403" s="39" t="e">
        <v>#N/A</v>
      </c>
    </row>
    <row r="404" spans="2:7" ht="171" x14ac:dyDescent="0.3">
      <c r="B404" s="37" t="s">
        <v>495</v>
      </c>
      <c r="C404" s="38"/>
      <c r="D404" s="39" t="str">
        <f>VLOOKUP(Table264[[#This Row],[Kybermittari V2 numero]],Languages!B:F,4,FALSE)</f>
        <v>Uhkien seurannassa ja niihin reagoimisessa noudatetaan ennalta määriteltyjä toimintatiloja [kts. SITUATION-3h].</v>
      </c>
      <c r="E404" s="39" t="s">
        <v>2848</v>
      </c>
      <c r="F404" s="39" t="s">
        <v>3123</v>
      </c>
      <c r="G404" s="39" t="s">
        <v>495</v>
      </c>
    </row>
    <row r="405" spans="2:7" ht="148.19999999999999" x14ac:dyDescent="0.3">
      <c r="B405" s="37" t="s">
        <v>496</v>
      </c>
      <c r="C405" s="38"/>
      <c r="D405" s="39" t="str">
        <f>VLOOKUP(Table264[[#This Row],[Kybermittari V2 numero]],Languages!B:F,4,FALSE)</f>
        <v>Uhkatietoa käsitellään noudattaen turvallisia ja mahdollisimman reaaliaikaisia menetelmiä, joilla varmistetaan uhkien nopea analysointi ja nopea puuttuminen.</v>
      </c>
      <c r="E405" s="39" t="s">
        <v>2842</v>
      </c>
      <c r="F405" s="39" t="s">
        <v>3124</v>
      </c>
      <c r="G405" s="39" t="s">
        <v>496</v>
      </c>
    </row>
    <row r="406" spans="2:7" ht="91.2" x14ac:dyDescent="0.3">
      <c r="B406" s="37" t="s">
        <v>497</v>
      </c>
      <c r="C406" s="38"/>
      <c r="D406" s="39" t="str">
        <f>VLOOKUP(Table264[[#This Row],[Kybermittari V2 numero]],Languages!B:F,4,FALSE)</f>
        <v>THREAT-osion toimintaa varten on määritetty dokumentoidut toimintatavat, joita noudatetaan ja päivitetään säännöllisesti.</v>
      </c>
      <c r="E406" s="39" t="s">
        <v>2842</v>
      </c>
      <c r="F406" s="39" t="s">
        <v>74</v>
      </c>
      <c r="G406" s="39" t="s">
        <v>497</v>
      </c>
    </row>
    <row r="407" spans="2:7" ht="239.4" x14ac:dyDescent="0.3">
      <c r="B407" s="37" t="s">
        <v>498</v>
      </c>
      <c r="C407" s="38"/>
      <c r="D407" s="39" t="str">
        <f>VLOOKUP(Table264[[#This Row],[Kybermittari V2 numero]],Languages!B:F,4,FALSE)</f>
        <v>THREAT-osion toimintaa varten on tarjolla riittävät resurssit (henkilöstö, rahoitus ja työkalut).</v>
      </c>
      <c r="E407" s="39" t="s">
        <v>2842</v>
      </c>
      <c r="F407" s="39" t="s">
        <v>76</v>
      </c>
      <c r="G407" s="39" t="s">
        <v>498</v>
      </c>
    </row>
    <row r="408" spans="2:7" ht="182.4" x14ac:dyDescent="0.3">
      <c r="B408" s="37" t="s">
        <v>499</v>
      </c>
      <c r="C408" s="38"/>
      <c r="D408" s="39" t="str">
        <f>VLOOKUP(Table264[[#This Row],[Kybermittari V2 numero]],Languages!B:F,4,FALSE)</f>
        <v>THREAT-osion toimintaa ohjataan vaatimuksilla, jotka on asetettu organisaation johtotason politiikassa (tai vastaavassa ohjeistuksessa).</v>
      </c>
      <c r="E408" s="39" t="s">
        <v>2842</v>
      </c>
      <c r="F408" s="39" t="s">
        <v>3125</v>
      </c>
      <c r="G408" s="39" t="s">
        <v>499</v>
      </c>
    </row>
    <row r="409" spans="2:7" ht="171" x14ac:dyDescent="0.3">
      <c r="B409" s="37" t="s">
        <v>500</v>
      </c>
      <c r="C409" s="38"/>
      <c r="D409" s="39" t="str">
        <f>VLOOKUP(Table264[[#This Row],[Kybermittari V2 numero]],Languages!B:F,4,FALSE)</f>
        <v>THREAT-osion toimintaa suorittavilla työntekijöillä on riittävät tiedot ja taidot tehtäviensä suorittamiseen.</v>
      </c>
      <c r="E409" s="39" t="s">
        <v>2846</v>
      </c>
      <c r="F409" s="39" t="s">
        <v>81</v>
      </c>
      <c r="G409" s="39" t="s">
        <v>501</v>
      </c>
    </row>
    <row r="410" spans="2:7" ht="148.19999999999999" x14ac:dyDescent="0.3">
      <c r="B410" s="37" t="s">
        <v>501</v>
      </c>
      <c r="C410" s="38"/>
      <c r="D410" s="39" t="str">
        <f>VLOOKUP(Table264[[#This Row],[Kybermittari V2 numero]],Languages!B:F,4,FALSE)</f>
        <v>THREAT-osion toiminnan suorittamiseen tarvittavat vastuut, tilivelvollisuudet ja valtuutukset on jalkautettu soveltuville työntekijöille.</v>
      </c>
      <c r="E410" s="39" t="s">
        <v>2846</v>
      </c>
      <c r="F410" s="39" t="s">
        <v>79</v>
      </c>
      <c r="G410" s="39" t="s">
        <v>500</v>
      </c>
    </row>
    <row r="411" spans="2:7" ht="34.200000000000003" x14ac:dyDescent="0.3">
      <c r="B411" s="37" t="s">
        <v>502</v>
      </c>
      <c r="C411" s="38"/>
      <c r="D411" s="39" t="str">
        <f>VLOOKUP(Table264[[#This Row],[Kybermittari V2 numero]],Languages!B:F,4,FALSE)</f>
        <v>THREAT-osion toiminnan vaikuttavuutta arvioidaan ja seurataan.</v>
      </c>
      <c r="E411" s="39" t="s">
        <v>2842</v>
      </c>
      <c r="F411" s="39" t="s">
        <v>83</v>
      </c>
      <c r="G411" s="39" t="s">
        <v>502</v>
      </c>
    </row>
    <row r="412" spans="2:7" ht="125.4" x14ac:dyDescent="0.3">
      <c r="B412" s="37" t="s">
        <v>679</v>
      </c>
      <c r="C412" s="38"/>
      <c r="D412" s="39" t="str">
        <f>VLOOKUP(Table264[[#This Row],[Kybermittari V2 numero]],Languages!B:F,4,FALSE)</f>
        <v>Toiminnon kyberturvallisuuteen liittyvät vastuut on tunnistettu. Tasolla 1 tämän ei tarvitse olla systemaattista ja säännöllistä.</v>
      </c>
      <c r="E412" s="39" t="s">
        <v>2846</v>
      </c>
      <c r="F412" s="39" t="s">
        <v>3126</v>
      </c>
      <c r="G412" s="39" t="s">
        <v>693</v>
      </c>
    </row>
    <row r="413" spans="2:7" ht="91.2" x14ac:dyDescent="0.3">
      <c r="B413" s="37" t="s">
        <v>680</v>
      </c>
      <c r="C413" s="38"/>
      <c r="D413" s="39" t="str">
        <f>VLOOKUP(Table264[[#This Row],[Kybermittari V2 numero]],Languages!B:F,4,FALSE)</f>
        <v>Kyberturvallisuuteen liittyvät vastuut on osoitettu nimetyille henkilöille. Tasolla 1 tämän ei tarvitse olla systemaattista ja säännöllistä.</v>
      </c>
      <c r="E413" s="39" t="s">
        <v>2846</v>
      </c>
      <c r="F413" s="39" t="s">
        <v>3127</v>
      </c>
      <c r="G413" s="39" t="s">
        <v>694</v>
      </c>
    </row>
    <row r="414" spans="2:7" ht="102.6" x14ac:dyDescent="0.3">
      <c r="B414" s="37" t="s">
        <v>681</v>
      </c>
      <c r="C414" s="38"/>
      <c r="D414" s="39" t="str">
        <f>VLOOKUP(Table264[[#This Row],[Kybermittari V2 numero]],Languages!B:F,4,FALSE)</f>
        <v>Kyberturvallisuuteen liittyvät vastuut on osoitettu nimetyille rooleille (mukaan lukien mahdolliset ulkoiset palveluntarjoajat).</v>
      </c>
      <c r="E414" s="39" t="s">
        <v>2846</v>
      </c>
      <c r="F414" s="39" t="s">
        <v>3128</v>
      </c>
      <c r="G414" s="39" t="s">
        <v>695</v>
      </c>
    </row>
    <row r="415" spans="2:7" ht="102.6" x14ac:dyDescent="0.3">
      <c r="B415" s="37" t="s">
        <v>682</v>
      </c>
      <c r="C415" s="38"/>
      <c r="D415" s="39" t="str">
        <f>VLOOKUP(Table264[[#This Row],[Kybermittari V2 numero]],Languages!B:F,4,FALSE)</f>
        <v>Kyberturvallisuuteen liittyvät vastuut on dokumentoitu.</v>
      </c>
      <c r="E415" s="39" t="s">
        <v>2846</v>
      </c>
      <c r="F415" s="39" t="s">
        <v>3129</v>
      </c>
      <c r="G415" s="39" t="s">
        <v>696</v>
      </c>
    </row>
    <row r="416" spans="2:7" ht="102.6" x14ac:dyDescent="0.3">
      <c r="B416" s="37" t="s">
        <v>683</v>
      </c>
      <c r="C416" s="38"/>
      <c r="D416" s="39" t="str">
        <f>VLOOKUP(Table264[[#This Row],[Kybermittari V2 numero]],Languages!B:F,4,FALSE)</f>
        <v>Kyberturvallisuuteen liittyvät vastuut ja työtehtävien vaatimukset tarkastetaan ja päivitetään aika ajoin ja määriteltyjen tilanteiden kuten järjestelmämuutosten yhteydessä tai organisaatiorakenteen muuttuessa.</v>
      </c>
      <c r="E416" s="39" t="s">
        <v>2846</v>
      </c>
      <c r="F416" s="39" t="s">
        <v>3130</v>
      </c>
      <c r="G416" s="39" t="s">
        <v>697</v>
      </c>
    </row>
    <row r="417" spans="2:7" ht="102.6" x14ac:dyDescent="0.3">
      <c r="B417" s="37" t="s">
        <v>684</v>
      </c>
      <c r="C417" s="38"/>
      <c r="D417" s="39" t="str">
        <f>VLOOKUP(Table264[[#This Row],[Kybermittari V2 numero]],Languages!B:F,4,FALSE)</f>
        <v>Osoitettuja kyberturvallisuuden vastuita hallitaan siten, että varmistutaan niiden riittävyydestä ja riittävästä päällekkäisyydestä (mukaan lukien henkilöstönvaihdosten suunnittelu).</v>
      </c>
      <c r="E417" s="39" t="s">
        <v>2846</v>
      </c>
      <c r="F417" s="39" t="s">
        <v>3131</v>
      </c>
      <c r="G417" s="39" t="s">
        <v>698</v>
      </c>
    </row>
    <row r="418" spans="2:7" ht="148.19999999999999" x14ac:dyDescent="0.3">
      <c r="B418" s="37" t="s">
        <v>686</v>
      </c>
      <c r="C418" s="38"/>
      <c r="D418" s="39" t="str">
        <f>VLOOKUP(Table264[[#This Row],[Kybermittari V2 numero]],Languages!B:F,4,FALSE)</f>
        <v>Kyberturvallisuuskoulutusta on saatavana sellaisille työntekijöille, joille on osoitettu kyberturvallisuuteen liittyviä vastuita. Tasolla 1 tämän ei tarvitse olla systemaattista ja säännöllistä.</v>
      </c>
      <c r="E418" s="39" t="s">
        <v>2846</v>
      </c>
      <c r="F418" s="39" t="s">
        <v>3132</v>
      </c>
      <c r="G418" s="39" t="s">
        <v>699</v>
      </c>
    </row>
    <row r="419" spans="2:7" ht="68.400000000000006" x14ac:dyDescent="0.3">
      <c r="B419" s="37" t="s">
        <v>687</v>
      </c>
      <c r="C419" s="38"/>
      <c r="D419" s="39" t="str">
        <f>VLOOKUP(Table264[[#This Row],[Kybermittari V2 numero]],Languages!B:F,4,FALSE)</f>
        <v>Kyberturvallisuuteen liittyvien tietojen, taitojen ja kykyjen vaatimukset ja niissä mahdollisesti ilmenevät puutteet on tunnistettu sekä nykyiset että tulevat tarpeet huomioiden. Tasolla 1 tämän ei tarvitse olla systemaattista ja säännöllistä.</v>
      </c>
      <c r="E419" s="39" t="s">
        <v>2846</v>
      </c>
      <c r="F419" s="39" t="s">
        <v>300</v>
      </c>
      <c r="G419" s="39" t="s">
        <v>700</v>
      </c>
    </row>
    <row r="420" spans="2:7" ht="68.400000000000006" x14ac:dyDescent="0.3">
      <c r="B420" s="37" t="s">
        <v>688</v>
      </c>
      <c r="C420" s="38"/>
      <c r="D420" s="39" t="str">
        <f>VLOOKUP(Table264[[#This Row],[Kybermittari V2 numero]],Languages!B:F,4,FALSE)</f>
        <v>Henkilöstön kouluttamiseen, rekrytointiin ja vaihtuvuuteen liittyvät toimet ovat linjassa keskenään siten, että havaittuihin henkilöstö- tai osaamispuutteisiin voidaan kohdistaa toimia.</v>
      </c>
      <c r="E420" s="39" t="s">
        <v>2848</v>
      </c>
      <c r="F420" s="39" t="s">
        <v>3133</v>
      </c>
      <c r="G420" s="39" t="s">
        <v>701</v>
      </c>
    </row>
    <row r="421" spans="2:7" ht="114" x14ac:dyDescent="0.3">
      <c r="B421" s="37" t="s">
        <v>689</v>
      </c>
      <c r="C421" s="38"/>
      <c r="D421" s="39" t="str">
        <f>VLOOKUP(Table264[[#This Row],[Kybermittari V2 numero]],Languages!B:F,4,FALSE)</f>
        <v>Kyberturvallisuuskoulutus on edellytyksenä käyttö- tai pääsyoikeuksien myöntämiselle toiminnon kannalta tärkeisiin laitteisiin, ohjelmistoihin ja tietovarantoihin.</v>
      </c>
      <c r="E421" s="39" t="s">
        <v>2848</v>
      </c>
      <c r="F421" s="39" t="s">
        <v>3134</v>
      </c>
      <c r="G421" s="39" t="s">
        <v>702</v>
      </c>
    </row>
    <row r="422" spans="2:7" ht="102.6" x14ac:dyDescent="0.3">
      <c r="B422" s="37" t="s">
        <v>690</v>
      </c>
      <c r="C422" s="38"/>
      <c r="D422" s="39" t="str">
        <f>VLOOKUP(Table264[[#This Row],[Kybermittari V2 numero]],Languages!B:F,4,FALSE)</f>
        <v>Koulutustoiminnan tehokkuutta arvioidaan aika ajoin ja koulutusta kehitetään tarpeen mukaan.</v>
      </c>
      <c r="E422" s="39" t="s">
        <v>2846</v>
      </c>
      <c r="F422" s="39" t="s">
        <v>304</v>
      </c>
      <c r="G422" s="39" t="s">
        <v>703</v>
      </c>
    </row>
    <row r="423" spans="2:7" ht="34.200000000000003" x14ac:dyDescent="0.3">
      <c r="B423" s="37" t="s">
        <v>691</v>
      </c>
      <c r="C423" s="38"/>
      <c r="D423" s="39" t="str">
        <f>VLOOKUP(Table264[[#This Row],[Kybermittari V2 numero]],Languages!B:F,4,FALSE)</f>
        <v>Koulutusohjelmiin sisältyy mahdollisuus jatko- ja lisäkoulutukseen niille työntekijöille, joilla on merkittäviä kyberturvallisuuteen liittyviä vastuita.</v>
      </c>
      <c r="E423" s="39" t="e">
        <v>#N/A</v>
      </c>
      <c r="F423" s="39" t="e">
        <v>#N/A</v>
      </c>
      <c r="G423" s="39" t="e">
        <v>#N/A</v>
      </c>
    </row>
    <row r="424" spans="2:7" ht="148.19999999999999" x14ac:dyDescent="0.3">
      <c r="B424" s="37" t="s">
        <v>693</v>
      </c>
      <c r="C424" s="38"/>
      <c r="D424" s="39" t="str">
        <f>VLOOKUP(Table264[[#This Row],[Kybermittari V2 numero]],Languages!B:F,4,FALSE)</f>
        <v>Erilaisia tarkastuksia (esimerkiksi taustojen tarkistuksia, huumetestejä) suoritetaan uusia työntekijöitä palkatessa. Tasolla 1 tämän ei tarvitse olla systemaattista ja säännöllistä.</v>
      </c>
      <c r="E424" s="39" t="s">
        <v>2846</v>
      </c>
      <c r="F424" s="39" t="s">
        <v>3135</v>
      </c>
      <c r="G424" s="39" t="s">
        <v>679</v>
      </c>
    </row>
    <row r="425" spans="2:7" ht="171" x14ac:dyDescent="0.3">
      <c r="B425" s="37" t="s">
        <v>694</v>
      </c>
      <c r="C425" s="38"/>
      <c r="D425" s="39" t="str">
        <f>VLOOKUP(Table264[[#This Row],[Kybermittari V2 numero]],Languages!B:F,4,FALSE)</f>
        <v>Työsuhteen päättymiseen liittyvissä menettelyissä huomioidaan kyberturvallisuus. Tasolla 1 tämän ei tarvitse olla systemaattista ja säännöllistä.</v>
      </c>
      <c r="E425" s="39" t="s">
        <v>2846</v>
      </c>
      <c r="F425" s="39" t="s">
        <v>3136</v>
      </c>
      <c r="G425" s="39" t="s">
        <v>680</v>
      </c>
    </row>
    <row r="426" spans="2:7" ht="102.6" x14ac:dyDescent="0.3">
      <c r="B426" s="37" t="s">
        <v>695</v>
      </c>
      <c r="C426" s="38"/>
      <c r="D426" s="39" t="str">
        <f>VLOOKUP(Table264[[#This Row],[Kybermittari V2 numero]],Languages!B:F,4,FALSE)</f>
        <v>Erilaisia tarkastuksia suoritetaan sellaisille työntekijöille, joilla on käyttö- tai pääsyoikeus toiminnon kannalta tärkeisiin laitteisiin, ohjelmistoihin tai tietovarantoihin.</v>
      </c>
      <c r="E426" s="39" t="s">
        <v>2848</v>
      </c>
      <c r="F426" s="39" t="s">
        <v>3137</v>
      </c>
      <c r="G426" s="39" t="s">
        <v>681</v>
      </c>
    </row>
    <row r="427" spans="2:7" ht="114" x14ac:dyDescent="0.3">
      <c r="B427" s="37" t="s">
        <v>696</v>
      </c>
      <c r="C427" s="38"/>
      <c r="D427" s="39" t="str">
        <f>VLOOKUP(Table264[[#This Row],[Kybermittari V2 numero]],Languages!B:F,4,FALSE)</f>
        <v>Työntekijöiden sisäisiin siirtoihin liittyvissä menettelyissä huomioidaan kyberturvallisuus.</v>
      </c>
      <c r="E427" s="39" t="s">
        <v>2849</v>
      </c>
      <c r="F427" s="39" t="s">
        <v>3138</v>
      </c>
      <c r="G427" s="39" t="s">
        <v>682</v>
      </c>
    </row>
    <row r="428" spans="2:7" ht="136.80000000000001" x14ac:dyDescent="0.3">
      <c r="B428" s="37" t="s">
        <v>697</v>
      </c>
      <c r="C428" s="38"/>
      <c r="D428" s="39" t="str">
        <f>VLOOKUP(Table264[[#This Row],[Kybermittari V2 numero]],Languages!B:F,4,FALSE)</f>
        <v>Käyttäjät ovat tietoisia vastuistaan liittyen laitteiden, ohjelmistojen ja tietovarantojen suojaamiseen ja hyväksyttyyn käyttöön.</v>
      </c>
      <c r="E428" s="39" t="s">
        <v>2848</v>
      </c>
      <c r="F428" s="39" t="s">
        <v>3139</v>
      </c>
      <c r="G428" s="39" t="s">
        <v>683</v>
      </c>
    </row>
    <row r="429" spans="2:7" ht="91.2" x14ac:dyDescent="0.3">
      <c r="B429" s="37" t="s">
        <v>698</v>
      </c>
      <c r="C429" s="38"/>
      <c r="D429" s="39" t="str">
        <f>VLOOKUP(Table264[[#This Row],[Kybermittari V2 numero]],Languages!B:F,4,FALSE)</f>
        <v>Jokaista työtehtävää varten teetetään soveltuvat tarkistukset, jotka ovat suhteessa työtehtävän riskeihin (mukaan lukien työntekijät, toimittajat ja alihankkijat).</v>
      </c>
      <c r="E429" s="39" t="s">
        <v>2846</v>
      </c>
      <c r="F429" s="39" t="s">
        <v>3140</v>
      </c>
      <c r="G429" s="39" t="s">
        <v>684</v>
      </c>
    </row>
    <row r="430" spans="2:7" ht="45.6" x14ac:dyDescent="0.3">
      <c r="B430" s="37" t="s">
        <v>2797</v>
      </c>
      <c r="C430" s="38"/>
      <c r="D430" s="39" t="str">
        <f>VLOOKUP(Table264[[#This Row],[Kybermittari V2 numero]],Languages!B:F,4,FALSE)</f>
        <v>Käytössä on viralliset menettelytavat sekä mahdolliset seuraamusmenettelyt tilanteisiin, joissa työntekijä lyö laimin kyberturvallisuuspolitiikan tai -säännöstön asettamia vaatimuksia.</v>
      </c>
      <c r="E430" s="39" t="e">
        <v>#N/A</v>
      </c>
      <c r="F430" s="39" t="e">
        <v>#N/A</v>
      </c>
      <c r="G430" s="39" t="e">
        <v>#N/A</v>
      </c>
    </row>
    <row r="431" spans="2:7" ht="182.4" x14ac:dyDescent="0.3">
      <c r="B431" s="37" t="s">
        <v>699</v>
      </c>
      <c r="C431" s="38"/>
      <c r="D431" s="39" t="str">
        <f>VLOOKUP(Table264[[#This Row],[Kybermittari V2 numero]],Languages!B:F,4,FALSE)</f>
        <v>Henkilöstön kyberturvallisuustietoisuutta kohotetaan erilaisin toimin. Tasolla 1 tämän ei tarvitse olla systemaattista ja säännöllistä.</v>
      </c>
      <c r="E431" s="39" t="s">
        <v>2846</v>
      </c>
      <c r="F431" s="39" t="s">
        <v>3141</v>
      </c>
      <c r="G431" s="39" t="s">
        <v>686</v>
      </c>
    </row>
    <row r="432" spans="2:7" ht="193.8" x14ac:dyDescent="0.3">
      <c r="B432" s="37" t="s">
        <v>700</v>
      </c>
      <c r="C432" s="38"/>
      <c r="D432" s="39" t="str">
        <f>VLOOKUP(Table264[[#This Row],[Kybermittari V2 numero]],Languages!B:F,4,FALSE)</f>
        <v>Kyberturvallisuustietoisuutta kohottaville toimille on määritetty tavoitteita, joita ylläpidetään.</v>
      </c>
      <c r="E432" s="39" t="s">
        <v>2848</v>
      </c>
      <c r="F432" s="39" t="s">
        <v>3142</v>
      </c>
      <c r="G432" s="39" t="s">
        <v>687</v>
      </c>
    </row>
    <row r="433" spans="2:7" ht="114" x14ac:dyDescent="0.3">
      <c r="B433" s="37" t="s">
        <v>701</v>
      </c>
      <c r="C433" s="38"/>
      <c r="D433" s="39" t="str">
        <f>VLOOKUP(Table264[[#This Row],[Kybermittari V2 numero]],Languages!B:F,4,FALSE)</f>
        <v>Kyberturvallisuustietoisuuden kohottamisen tavoitteet ovat linjassa organisaation määrittämän uhkaprofiilin kanssa [kts. THREAT-2d].</v>
      </c>
      <c r="E433" s="39" t="s">
        <v>2848</v>
      </c>
      <c r="F433" s="39" t="s">
        <v>3143</v>
      </c>
      <c r="G433" s="39" t="s">
        <v>688</v>
      </c>
    </row>
    <row r="434" spans="2:7" ht="102.6" x14ac:dyDescent="0.3">
      <c r="B434" s="37" t="s">
        <v>702</v>
      </c>
      <c r="C434" s="38"/>
      <c r="D434" s="39" t="str">
        <f>VLOOKUP(Table264[[#This Row],[Kybermittari V2 numero]],Languages!B:F,4,FALSE)</f>
        <v>Kyberturvallisuustietoisuuden kohottamisen toimenpiteet ovat linjassa organisaation ennalta määriteltyjen toimintatilojen kanssa [kts. SITUATION-3h].</v>
      </c>
      <c r="E434" s="39" t="s">
        <v>2848</v>
      </c>
      <c r="F434" s="39" t="s">
        <v>3144</v>
      </c>
      <c r="G434" s="39" t="s">
        <v>691</v>
      </c>
    </row>
    <row r="435" spans="2:7" ht="45.6" x14ac:dyDescent="0.3">
      <c r="B435" s="37" t="s">
        <v>703</v>
      </c>
      <c r="C435" s="38"/>
      <c r="D435" s="39" t="str">
        <f>VLOOKUP(Table264[[#This Row],[Kybermittari V2 numero]],Languages!B:F,4,FALSE)</f>
        <v>Kyberturvallisuustietoisuuden kohottamisen toimien tehokkuutta arvioidaan aika ajoin ja määriteltyjen tilanteiden kuten järjestelmämuutosten tai ulkoisten tapahtumien yhteydessä ja niitä kehitetään tarpeen vaatiessa.</v>
      </c>
      <c r="E435" s="39" t="e">
        <v>#N/A</v>
      </c>
      <c r="F435" s="39" t="e">
        <v>#N/A</v>
      </c>
      <c r="G435" s="39" t="e">
        <v>#N/A</v>
      </c>
    </row>
    <row r="436" spans="2:7" ht="91.2" x14ac:dyDescent="0.3">
      <c r="B436" s="37" t="s">
        <v>705</v>
      </c>
      <c r="C436" s="38"/>
      <c r="D436" s="39" t="str">
        <f>VLOOKUP(Table264[[#This Row],[Kybermittari V2 numero]],Languages!B:F,4,FALSE)</f>
        <v>WORKFORCE-osion toimintaa varten on määritetty dokumentoidut toimintatavat, joita noudatetaan ja päivitetään säännöllisesti.</v>
      </c>
      <c r="E436" s="39" t="s">
        <v>2842</v>
      </c>
      <c r="F436" s="39" t="s">
        <v>321</v>
      </c>
      <c r="G436" s="39" t="s">
        <v>705</v>
      </c>
    </row>
    <row r="437" spans="2:7" ht="262.2" x14ac:dyDescent="0.3">
      <c r="B437" s="37" t="s">
        <v>706</v>
      </c>
      <c r="C437" s="38"/>
      <c r="D437" s="39" t="str">
        <f>VLOOKUP(Table264[[#This Row],[Kybermittari V2 numero]],Languages!B:F,4,FALSE)</f>
        <v>WORKFORCE-osion toimintaa varten on tarjolla riittävät resurssit (henkilöstö, rahoitus ja työkalut).</v>
      </c>
      <c r="E437" s="39" t="s">
        <v>2842</v>
      </c>
      <c r="F437" s="39" t="s">
        <v>323</v>
      </c>
      <c r="G437" s="39" t="s">
        <v>706</v>
      </c>
    </row>
    <row r="438" spans="2:7" ht="171" x14ac:dyDescent="0.3">
      <c r="B438" s="37" t="s">
        <v>707</v>
      </c>
      <c r="C438" s="38"/>
      <c r="D438" s="39" t="str">
        <f>VLOOKUP(Table264[[#This Row],[Kybermittari V2 numero]],Languages!B:F,4,FALSE)</f>
        <v>WORKFORCE-osion toimintaa ohjataan vaatimuksilla, jotka on asetettu organisaation johtotason politiikassa (tai vastaavassa ohjeistuksessa).</v>
      </c>
      <c r="E438" s="39" t="s">
        <v>2842</v>
      </c>
      <c r="F438" s="39" t="s">
        <v>3145</v>
      </c>
      <c r="G438" s="39" t="s">
        <v>707</v>
      </c>
    </row>
    <row r="439" spans="2:7" ht="171" x14ac:dyDescent="0.3">
      <c r="B439" s="37" t="s">
        <v>708</v>
      </c>
      <c r="C439" s="38"/>
      <c r="D439" s="39" t="str">
        <f>VLOOKUP(Table264[[#This Row],[Kybermittari V2 numero]],Languages!B:F,4,FALSE)</f>
        <v>WORKFORCE-osion toimintaa suorittavilla työntekijöillä on riittävät tiedot ja taidot tehtäviensä suorittamiseen.</v>
      </c>
      <c r="E439" s="39" t="s">
        <v>2846</v>
      </c>
      <c r="F439" s="39" t="s">
        <v>328</v>
      </c>
      <c r="G439" s="39" t="s">
        <v>709</v>
      </c>
    </row>
    <row r="440" spans="2:7" ht="136.80000000000001" x14ac:dyDescent="0.3">
      <c r="B440" s="37" t="s">
        <v>709</v>
      </c>
      <c r="C440" s="38"/>
      <c r="D440" s="39" t="str">
        <f>VLOOKUP(Table264[[#This Row],[Kybermittari V2 numero]],Languages!B:F,4,FALSE)</f>
        <v>WORKFORCE-osion toiminnan suorittamiseen tarvittavat vastuut, tilivelvollisuudet ja valtuutukset on jalkautettu soveltuville työntekijöille.</v>
      </c>
      <c r="E440" s="39" t="s">
        <v>2846</v>
      </c>
      <c r="F440" s="39" t="s">
        <v>326</v>
      </c>
      <c r="G440" s="39" t="s">
        <v>708</v>
      </c>
    </row>
    <row r="441" spans="2:7" ht="34.200000000000003" x14ac:dyDescent="0.3">
      <c r="B441" s="37" t="s">
        <v>710</v>
      </c>
      <c r="C441" s="38"/>
      <c r="D441" s="39" t="str">
        <f>VLOOKUP(Table264[[#This Row],[Kybermittari V2 numero]],Languages!B:F,4,FALSE)</f>
        <v>WORKFORCE-osion toiminnan vaikuttavuutta arvioidaan ja seurataan.</v>
      </c>
      <c r="E441" s="39" t="s">
        <v>2842</v>
      </c>
      <c r="F441" s="39" t="s">
        <v>330</v>
      </c>
      <c r="G441" s="39" t="s">
        <v>710</v>
      </c>
    </row>
    <row r="442" spans="2:7" x14ac:dyDescent="0.3">
      <c r="B442" s="37" t="s">
        <v>2872</v>
      </c>
      <c r="C442" s="38"/>
      <c r="D442" s="39"/>
      <c r="E442" s="39"/>
      <c r="F442" s="39"/>
      <c r="G442" s="39"/>
    </row>
    <row r="443" spans="2:7" x14ac:dyDescent="0.3">
      <c r="B443" s="37" t="s">
        <v>2873</v>
      </c>
      <c r="C443" s="38"/>
      <c r="D443" s="39"/>
      <c r="E443" s="39"/>
      <c r="F443" s="39"/>
      <c r="G443" s="39"/>
    </row>
    <row r="444" spans="2:7" x14ac:dyDescent="0.3">
      <c r="B444" s="37" t="s">
        <v>2874</v>
      </c>
      <c r="C444" s="38"/>
      <c r="D444" s="39"/>
      <c r="E444" s="39"/>
      <c r="F444" s="39"/>
      <c r="G444" s="39"/>
    </row>
    <row r="445" spans="2:7" x14ac:dyDescent="0.3">
      <c r="B445" s="37" t="s">
        <v>2875</v>
      </c>
      <c r="C445" s="38"/>
      <c r="D445" s="39"/>
      <c r="E445" s="39"/>
      <c r="F445" s="39"/>
      <c r="G445" s="39"/>
    </row>
    <row r="446" spans="2:7" x14ac:dyDescent="0.3">
      <c r="B446" s="37" t="s">
        <v>2876</v>
      </c>
      <c r="C446" s="38"/>
      <c r="D446" s="39"/>
      <c r="E446" s="39"/>
      <c r="F446" s="39"/>
      <c r="G446" s="39"/>
    </row>
    <row r="447" spans="2:7" x14ac:dyDescent="0.3">
      <c r="B447" s="37" t="s">
        <v>2877</v>
      </c>
      <c r="C447" s="38"/>
      <c r="D447" s="39"/>
      <c r="E447" s="39"/>
      <c r="F447" s="39"/>
      <c r="G447" s="39"/>
    </row>
    <row r="448" spans="2:7" x14ac:dyDescent="0.3">
      <c r="B448" s="37" t="s">
        <v>2878</v>
      </c>
      <c r="C448" s="38"/>
      <c r="D448" s="39"/>
      <c r="E448" s="39"/>
      <c r="F448" s="39"/>
      <c r="G448" s="39"/>
    </row>
    <row r="449" spans="2:7" x14ac:dyDescent="0.3">
      <c r="B449" s="37" t="s">
        <v>2879</v>
      </c>
      <c r="C449" s="38"/>
      <c r="D449" s="39"/>
      <c r="E449" s="39"/>
      <c r="F449" s="39"/>
      <c r="G449" s="39"/>
    </row>
    <row r="450" spans="2:7" x14ac:dyDescent="0.3">
      <c r="B450" s="37" t="s">
        <v>2880</v>
      </c>
      <c r="C450" s="38"/>
      <c r="D450" s="39"/>
      <c r="E450" s="39"/>
      <c r="F450" s="39"/>
      <c r="G450" s="39"/>
    </row>
    <row r="451" spans="2:7" x14ac:dyDescent="0.3">
      <c r="B451" s="37" t="s">
        <v>2881</v>
      </c>
      <c r="C451" s="38"/>
      <c r="D451" s="39"/>
      <c r="E451" s="39"/>
      <c r="F451" s="39"/>
      <c r="G451" s="39"/>
    </row>
    <row r="452" spans="2:7" x14ac:dyDescent="0.3">
      <c r="B452" s="37" t="s">
        <v>2882</v>
      </c>
      <c r="C452" s="38"/>
      <c r="D452" s="39"/>
      <c r="E452" s="39"/>
      <c r="F452" s="39"/>
      <c r="G452" s="39"/>
    </row>
    <row r="453" spans="2:7" x14ac:dyDescent="0.3">
      <c r="B453" s="37" t="s">
        <v>2883</v>
      </c>
      <c r="C453" s="38"/>
      <c r="D453" s="39"/>
      <c r="E453" s="39"/>
      <c r="F453" s="39"/>
      <c r="G453" s="39"/>
    </row>
    <row r="454" spans="2:7" x14ac:dyDescent="0.3">
      <c r="B454" s="37" t="s">
        <v>2884</v>
      </c>
      <c r="C454" s="38"/>
      <c r="D454" s="39"/>
      <c r="E454" s="39"/>
      <c r="F454" s="39"/>
      <c r="G454" s="39"/>
    </row>
    <row r="455" spans="2:7" ht="22.8" x14ac:dyDescent="0.3">
      <c r="B455" s="37" t="s">
        <v>2885</v>
      </c>
      <c r="C455" s="38"/>
      <c r="D455" s="39"/>
      <c r="E455" s="39"/>
      <c r="F455" s="39"/>
      <c r="G455" s="39"/>
    </row>
    <row r="456" spans="2:7" x14ac:dyDescent="0.3">
      <c r="B456" s="37" t="s">
        <v>2886</v>
      </c>
      <c r="C456" s="38"/>
      <c r="D456" s="39"/>
      <c r="E456" s="39"/>
      <c r="F456" s="39"/>
      <c r="G456" s="39"/>
    </row>
    <row r="457" spans="2:7" x14ac:dyDescent="0.3">
      <c r="B457" s="37" t="s">
        <v>2887</v>
      </c>
      <c r="C457" s="38"/>
      <c r="D457" s="39"/>
      <c r="E457" s="39"/>
      <c r="F457" s="39"/>
      <c r="G457" s="39"/>
    </row>
    <row r="458" spans="2:7" x14ac:dyDescent="0.3">
      <c r="B458" s="37" t="s">
        <v>2888</v>
      </c>
      <c r="C458" s="38"/>
      <c r="D458" s="39"/>
      <c r="E458" s="39"/>
      <c r="F458" s="39"/>
      <c r="G458" s="39"/>
    </row>
    <row r="459" spans="2:7" x14ac:dyDescent="0.3">
      <c r="B459" s="37" t="s">
        <v>2889</v>
      </c>
      <c r="C459" s="38"/>
      <c r="D459" s="39"/>
      <c r="E459" s="39"/>
      <c r="F459" s="39"/>
      <c r="G459" s="39"/>
    </row>
    <row r="460" spans="2:7" x14ac:dyDescent="0.3">
      <c r="B460" s="37" t="s">
        <v>2890</v>
      </c>
      <c r="C460" s="38"/>
      <c r="D460" s="40"/>
      <c r="E460" s="39"/>
      <c r="F460" s="39"/>
      <c r="G460" s="40"/>
    </row>
    <row r="461" spans="2:7" x14ac:dyDescent="0.3">
      <c r="B461" s="37" t="s">
        <v>2891</v>
      </c>
      <c r="C461" s="38"/>
      <c r="D461" s="40"/>
      <c r="E461" s="39"/>
      <c r="F461" s="39"/>
      <c r="G461" s="40"/>
    </row>
    <row r="462" spans="2:7" ht="22.8" x14ac:dyDescent="0.3">
      <c r="B462" s="41" t="s">
        <v>2892</v>
      </c>
      <c r="C462" s="42"/>
      <c r="D462" s="43"/>
      <c r="E462" s="44"/>
      <c r="F462" s="44"/>
      <c r="G462" s="43"/>
    </row>
    <row r="463" spans="2:7" x14ac:dyDescent="0.3">
      <c r="B463" s="37" t="s">
        <v>2893</v>
      </c>
      <c r="C463" s="38"/>
      <c r="D463" s="39"/>
      <c r="E463" s="39"/>
      <c r="F463" s="39"/>
      <c r="G463" s="39"/>
    </row>
    <row r="464" spans="2:7" x14ac:dyDescent="0.3">
      <c r="B464" s="37"/>
      <c r="C464" s="38"/>
      <c r="D464" s="39"/>
      <c r="E464" s="39"/>
      <c r="F464" s="39"/>
      <c r="G464" s="39"/>
    </row>
    <row r="465" spans="2:7" x14ac:dyDescent="0.3">
      <c r="B465" s="37"/>
      <c r="C465" s="38"/>
      <c r="D465" s="39"/>
      <c r="E465" s="39"/>
      <c r="F465" s="39"/>
      <c r="G465" s="39"/>
    </row>
    <row r="466" spans="2:7" x14ac:dyDescent="0.3">
      <c r="B466" s="37"/>
      <c r="C466" s="38"/>
      <c r="D466" s="39"/>
      <c r="E466" s="39"/>
      <c r="F466" s="39"/>
      <c r="G466" s="39"/>
    </row>
    <row r="467" spans="2:7" x14ac:dyDescent="0.3">
      <c r="B467" s="37"/>
      <c r="C467" s="38"/>
      <c r="D467" s="39"/>
      <c r="E467" s="39"/>
      <c r="F467" s="39"/>
      <c r="G467" s="39"/>
    </row>
    <row r="468" spans="2:7" x14ac:dyDescent="0.3">
      <c r="B468" s="37"/>
      <c r="C468" s="38"/>
      <c r="D468" s="39"/>
      <c r="E468" s="39"/>
      <c r="F468" s="39"/>
      <c r="G468" s="39"/>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68"/>
  <sheetViews>
    <sheetView topLeftCell="A109" workbookViewId="0">
      <selection activeCell="D73" sqref="D73"/>
    </sheetView>
  </sheetViews>
  <sheetFormatPr defaultRowHeight="14.4" x14ac:dyDescent="0.3"/>
  <cols>
    <col min="2" max="2" width="23.5546875" customWidth="1"/>
    <col min="3" max="3" width="25.6640625" customWidth="1"/>
    <col min="4" max="4" width="31.33203125" customWidth="1"/>
    <col min="5" max="5" width="19.44140625" customWidth="1"/>
    <col min="6" max="6" width="111.33203125" style="50" customWidth="1"/>
    <col min="7" max="7" width="24" customWidth="1"/>
  </cols>
  <sheetData>
    <row r="3" spans="2:7" ht="15" thickBot="1" x14ac:dyDescent="0.35">
      <c r="B3" s="27" t="s">
        <v>3151</v>
      </c>
      <c r="C3" s="28" t="s">
        <v>2859</v>
      </c>
      <c r="D3" s="28" t="s">
        <v>3150</v>
      </c>
      <c r="E3" s="28" t="s">
        <v>3149</v>
      </c>
      <c r="F3" s="49" t="s">
        <v>3148</v>
      </c>
      <c r="G3" s="29" t="s">
        <v>3147</v>
      </c>
    </row>
    <row r="4" spans="2:7" x14ac:dyDescent="0.3">
      <c r="B4" s="30" t="s">
        <v>2860</v>
      </c>
      <c r="C4" s="31"/>
      <c r="D4" s="32"/>
      <c r="E4" s="31"/>
      <c r="F4" s="31"/>
      <c r="G4" s="31"/>
    </row>
    <row r="5" spans="2:7" x14ac:dyDescent="0.3">
      <c r="B5" s="30" t="s">
        <v>2861</v>
      </c>
      <c r="C5" s="31"/>
      <c r="D5" s="31"/>
      <c r="E5" s="31"/>
      <c r="F5" s="31"/>
      <c r="G5" s="31"/>
    </row>
    <row r="6" spans="2:7" x14ac:dyDescent="0.3">
      <c r="B6" s="30" t="s">
        <v>2862</v>
      </c>
      <c r="C6" s="31"/>
      <c r="D6" s="31"/>
      <c r="E6" s="33"/>
      <c r="F6" s="33"/>
      <c r="G6" s="31"/>
    </row>
    <row r="7" spans="2:7" x14ac:dyDescent="0.3">
      <c r="B7" s="30" t="s">
        <v>2863</v>
      </c>
      <c r="C7" s="31"/>
      <c r="D7" s="31"/>
      <c r="E7" s="31"/>
      <c r="F7" s="31"/>
      <c r="G7" s="31"/>
    </row>
    <row r="8" spans="2:7" x14ac:dyDescent="0.3">
      <c r="B8" s="30" t="s">
        <v>2864</v>
      </c>
      <c r="C8" s="31"/>
      <c r="D8" s="31"/>
      <c r="E8" s="31"/>
      <c r="F8" s="31"/>
      <c r="G8" s="31"/>
    </row>
    <row r="9" spans="2:7" x14ac:dyDescent="0.3">
      <c r="B9" s="30" t="s">
        <v>2865</v>
      </c>
      <c r="C9" s="31"/>
      <c r="D9" s="31"/>
      <c r="E9" s="33"/>
      <c r="F9" s="33"/>
      <c r="G9" s="31"/>
    </row>
    <row r="10" spans="2:7" x14ac:dyDescent="0.3">
      <c r="B10" s="30" t="s">
        <v>2866</v>
      </c>
      <c r="C10" s="31"/>
      <c r="D10" s="31"/>
      <c r="E10" s="33"/>
      <c r="F10" s="33"/>
      <c r="G10" s="31"/>
    </row>
    <row r="11" spans="2:7" x14ac:dyDescent="0.3">
      <c r="B11" s="34" t="s">
        <v>2867</v>
      </c>
      <c r="C11" s="35"/>
      <c r="D11" s="35"/>
      <c r="E11" s="36"/>
      <c r="F11" s="36"/>
      <c r="G11" s="35"/>
    </row>
    <row r="12" spans="2:7" x14ac:dyDescent="0.3">
      <c r="B12" s="34" t="s">
        <v>2868</v>
      </c>
      <c r="C12" s="35"/>
      <c r="D12" s="35"/>
      <c r="E12" s="36"/>
      <c r="F12" s="36"/>
      <c r="G12" s="35"/>
    </row>
    <row r="13" spans="2:7" x14ac:dyDescent="0.3">
      <c r="B13" s="34" t="s">
        <v>2869</v>
      </c>
      <c r="C13" s="35"/>
      <c r="D13" s="35"/>
      <c r="E13" s="36"/>
      <c r="F13" s="36"/>
      <c r="G13" s="35"/>
    </row>
    <row r="14" spans="2:7" x14ac:dyDescent="0.3">
      <c r="B14" s="34" t="s">
        <v>2870</v>
      </c>
      <c r="C14" s="35"/>
      <c r="D14" s="35"/>
      <c r="E14" s="36"/>
      <c r="F14" s="36"/>
      <c r="G14" s="35"/>
    </row>
    <row r="15" spans="2:7" x14ac:dyDescent="0.3">
      <c r="B15" s="34" t="s">
        <v>2871</v>
      </c>
      <c r="C15" s="35"/>
      <c r="D15" s="35"/>
      <c r="E15" s="36"/>
      <c r="F15" s="36"/>
      <c r="G15" s="35"/>
    </row>
    <row r="16" spans="2:7" ht="22.8" x14ac:dyDescent="0.3">
      <c r="B16" s="34" t="s">
        <v>127</v>
      </c>
      <c r="C16" s="35"/>
      <c r="D16" s="35" t="str">
        <f>VLOOKUP(Table26[[#This Row],[Kybermittari V2 numero]],Languages!B:F,4,FALSE)</f>
        <v>Identiteetin- ja pääsynhallinta (ACCESS)</v>
      </c>
      <c r="E16" s="35"/>
      <c r="F16" s="35"/>
      <c r="G16" s="35"/>
    </row>
    <row r="17" spans="2:7" x14ac:dyDescent="0.3">
      <c r="B17" s="34" t="s">
        <v>1092</v>
      </c>
      <c r="C17" s="35"/>
      <c r="D17" s="35" t="str">
        <f>VLOOKUP(Table26[[#This Row],[Kybermittari V2 numero]],Languages!B:F,4,FALSE)</f>
        <v>Identiteettien luominen ja hallinta</v>
      </c>
      <c r="E17" s="35"/>
      <c r="F17" s="35"/>
      <c r="G17" s="35"/>
    </row>
    <row r="18" spans="2:7" x14ac:dyDescent="0.3">
      <c r="B18" s="34" t="s">
        <v>1114</v>
      </c>
      <c r="C18" s="35"/>
      <c r="D18" s="35" t="str">
        <f>VLOOKUP(Table26[[#This Row],[Kybermittari V2 numero]],Languages!B:F,4,FALSE)</f>
        <v>Loogisten käyttöoikeuksien hallinta</v>
      </c>
      <c r="E18" s="35"/>
      <c r="F18" s="35"/>
      <c r="G18" s="35"/>
    </row>
    <row r="19" spans="2:7" x14ac:dyDescent="0.3">
      <c r="B19" s="34" t="s">
        <v>1145</v>
      </c>
      <c r="C19" s="35"/>
      <c r="D19" s="35" t="str">
        <f>VLOOKUP(Table26[[#This Row],[Kybermittari V2 numero]],Languages!B:F,4,FALSE)</f>
        <v>Fyysinen pääsynhallinta</v>
      </c>
      <c r="E19" s="35"/>
      <c r="F19" s="35"/>
      <c r="G19" s="35"/>
    </row>
    <row r="20" spans="2:7" x14ac:dyDescent="0.3">
      <c r="B20" s="34" t="s">
        <v>1173</v>
      </c>
      <c r="C20" s="35"/>
      <c r="D20" s="35" t="str">
        <f>VLOOKUP(Table26[[#This Row],[Kybermittari V2 numero]],Languages!B:F,4,FALSE)</f>
        <v>Yleisiä hallintatoimia</v>
      </c>
      <c r="E20" s="35"/>
      <c r="F20" s="35"/>
      <c r="G20" s="35"/>
    </row>
    <row r="21" spans="2:7" ht="22.8" x14ac:dyDescent="0.3">
      <c r="B21" s="34" t="s">
        <v>331</v>
      </c>
      <c r="C21" s="35"/>
      <c r="D21" s="35" t="str">
        <f>VLOOKUP(Table26[[#This Row],[Kybermittari V2 numero]],Languages!B:F,4,FALSE)</f>
        <v>Kyberturvallisuusarkkitehtuuri (ARCHITECTURE)</v>
      </c>
      <c r="E21" s="35"/>
      <c r="F21" s="35"/>
      <c r="G21" s="35"/>
    </row>
    <row r="22" spans="2:7" x14ac:dyDescent="0.3">
      <c r="B22" s="34" t="s">
        <v>1200</v>
      </c>
      <c r="C22" s="35"/>
      <c r="D22" s="35" t="str">
        <f>VLOOKUP(Table26[[#This Row],[Kybermittari V2 numero]],Languages!B:F,4,FALSE)</f>
        <v>Kyberarkkitehtuurin kehittäminen</v>
      </c>
      <c r="E22" s="35"/>
      <c r="F22" s="35"/>
      <c r="G22" s="35"/>
    </row>
    <row r="23" spans="2:7" ht="22.8" x14ac:dyDescent="0.3">
      <c r="B23" s="34" t="s">
        <v>1232</v>
      </c>
      <c r="C23" s="35"/>
      <c r="D23" s="36" t="str">
        <f>VLOOKUP(Table26[[#This Row],[Kybermittari V2 numero]],Languages!B:F,4,FALSE)</f>
        <v>Tietoverkkojen suojaus osana kyberarkkitehtuuria</v>
      </c>
      <c r="E23" s="36"/>
      <c r="F23" s="36"/>
      <c r="G23" s="36"/>
    </row>
    <row r="24" spans="2:7" ht="34.200000000000003" x14ac:dyDescent="0.3">
      <c r="B24" s="34" t="s">
        <v>1270</v>
      </c>
      <c r="C24" s="35"/>
      <c r="D24" s="36" t="str">
        <f>VLOOKUP(Table26[[#This Row],[Kybermittari V2 numero]],Languages!B:F,4,FALSE)</f>
        <v>Laitteiden ja ohjelmistojen turvallisuus osana kyberarkkitehtuuria</v>
      </c>
      <c r="E24" s="36"/>
      <c r="F24" s="36"/>
      <c r="G24" s="36"/>
    </row>
    <row r="25" spans="2:7" ht="22.8" x14ac:dyDescent="0.3">
      <c r="B25" s="34" t="s">
        <v>1303</v>
      </c>
      <c r="C25" s="35"/>
      <c r="D25" s="36" t="str">
        <f>VLOOKUP(Table26[[#This Row],[Kybermittari V2 numero]],Languages!B:F,4,FALSE)</f>
        <v>Sovellusturvallisuus osana kyberarkkitehtuuria</v>
      </c>
      <c r="E25" s="36"/>
      <c r="F25" s="36"/>
      <c r="G25" s="36"/>
    </row>
    <row r="26" spans="2:7" ht="22.8" x14ac:dyDescent="0.3">
      <c r="B26" s="34" t="s">
        <v>1330</v>
      </c>
      <c r="C26" s="35"/>
      <c r="D26" s="36" t="str">
        <f>VLOOKUP(Table26[[#This Row],[Kybermittari V2 numero]],Languages!B:F,4,FALSE)</f>
        <v>Tietojen suojaus osana kyberarkkitehtuuria</v>
      </c>
      <c r="E26" s="36"/>
      <c r="F26" s="36"/>
      <c r="G26" s="36"/>
    </row>
    <row r="27" spans="2:7" x14ac:dyDescent="0.3">
      <c r="B27" s="34" t="s">
        <v>1357</v>
      </c>
      <c r="C27" s="35"/>
      <c r="D27" s="36" t="str">
        <f>VLOOKUP(Table26[[#This Row],[Kybermittari V2 numero]],Languages!B:F,4,FALSE)</f>
        <v>Yleisiä hallintatoimia</v>
      </c>
      <c r="E27" s="36"/>
      <c r="F27" s="36"/>
      <c r="G27" s="36"/>
    </row>
    <row r="28" spans="2:7" ht="22.8" x14ac:dyDescent="0.3">
      <c r="B28" s="34" t="s">
        <v>2</v>
      </c>
      <c r="C28" s="35"/>
      <c r="D28" s="36" t="str">
        <f>VLOOKUP(Table26[[#This Row],[Kybermittari V2 numero]],Languages!B:F,4,FALSE)</f>
        <v>Omaisuuden, muutosten ja konfiguraation hallinta (ASSET)</v>
      </c>
      <c r="E28" s="36"/>
      <c r="F28" s="36"/>
      <c r="G28" s="36"/>
    </row>
    <row r="29" spans="2:7" x14ac:dyDescent="0.3">
      <c r="B29" s="34" t="s">
        <v>1378</v>
      </c>
      <c r="C29" s="35"/>
      <c r="D29" s="36" t="str">
        <f>VLOOKUP(Table26[[#This Row],[Kybermittari V2 numero]],Languages!B:F,4,FALSE)</f>
        <v>Laitteiden ja ohjelmistojen hallinta</v>
      </c>
      <c r="E29" s="36"/>
      <c r="F29" s="36"/>
      <c r="G29" s="36"/>
    </row>
    <row r="30" spans="2:7" x14ac:dyDescent="0.3">
      <c r="B30" s="34" t="s">
        <v>1410</v>
      </c>
      <c r="C30" s="35"/>
      <c r="D30" s="36" t="str">
        <f>VLOOKUP(Table26[[#This Row],[Kybermittari V2 numero]],Languages!B:F,4,FALSE)</f>
        <v>Tietovarantojen hallinta</v>
      </c>
      <c r="E30" s="36"/>
      <c r="F30" s="36"/>
      <c r="G30" s="36"/>
    </row>
    <row r="31" spans="2:7" x14ac:dyDescent="0.3">
      <c r="B31" s="34" t="s">
        <v>1441</v>
      </c>
      <c r="C31" s="35"/>
      <c r="D31" s="36" t="str">
        <f>VLOOKUP(Table26[[#This Row],[Kybermittari V2 numero]],Languages!B:F,4,FALSE)</f>
        <v>Konfiguraation hallinta</v>
      </c>
      <c r="E31" s="36"/>
      <c r="F31" s="36"/>
      <c r="G31" s="36"/>
    </row>
    <row r="32" spans="2:7" x14ac:dyDescent="0.3">
      <c r="B32" s="34" t="s">
        <v>1464</v>
      </c>
      <c r="C32" s="35"/>
      <c r="D32" s="36" t="str">
        <f>VLOOKUP(Table26[[#This Row],[Kybermittari V2 numero]],Languages!B:F,4,FALSE)</f>
        <v>Muutoksenhallinta</v>
      </c>
      <c r="E32" s="36"/>
      <c r="F32" s="36"/>
      <c r="G32" s="36"/>
    </row>
    <row r="33" spans="2:7" x14ac:dyDescent="0.3">
      <c r="B33" s="34" t="s">
        <v>1489</v>
      </c>
      <c r="C33" s="35"/>
      <c r="D33" s="36" t="str">
        <f>VLOOKUP(Table26[[#This Row],[Kybermittari V2 numero]],Languages!B:F,4,FALSE)</f>
        <v>Yleisiä hallintatoimia</v>
      </c>
      <c r="E33" s="36"/>
      <c r="F33" s="36"/>
      <c r="G33" s="36"/>
    </row>
    <row r="34" spans="2:7" ht="22.8" x14ac:dyDescent="0.3">
      <c r="B34" s="34" t="s">
        <v>1503</v>
      </c>
      <c r="C34" s="35"/>
      <c r="D34" s="36" t="str">
        <f>VLOOKUP(Table26[[#This Row],[Kybermittari V2 numero]],Languages!B:F,4,FALSE)</f>
        <v>Kriittisten palveluiden suojaaminen (CRITICAL)</v>
      </c>
      <c r="E34" s="36"/>
      <c r="F34" s="36"/>
      <c r="G34" s="36"/>
    </row>
    <row r="35" spans="2:7" ht="22.8" x14ac:dyDescent="0.3">
      <c r="B35" s="34" t="s">
        <v>1511</v>
      </c>
      <c r="C35" s="35"/>
      <c r="D35" s="36" t="str">
        <f>VLOOKUP(Table26[[#This Row],[Kybermittari V2 numero]],Languages!B:F,4,FALSE)</f>
        <v>Kriittisten palveluiden ja niiden riippuvuuksien tunnistaminen</v>
      </c>
      <c r="E35" s="36"/>
      <c r="F35" s="36"/>
      <c r="G35" s="36"/>
    </row>
    <row r="36" spans="2:7" x14ac:dyDescent="0.3">
      <c r="B36" s="34" t="s">
        <v>1551</v>
      </c>
      <c r="C36" s="35"/>
      <c r="D36" s="36" t="str">
        <f>VLOOKUP(Table26[[#This Row],[Kybermittari V2 numero]],Languages!B:F,4,FALSE)</f>
        <v>Kriittisten palveluiden hallinta</v>
      </c>
      <c r="E36" s="36"/>
      <c r="F36" s="36"/>
      <c r="G36" s="36"/>
    </row>
    <row r="37" spans="2:7" ht="34.200000000000003" x14ac:dyDescent="0.3">
      <c r="B37" s="34" t="s">
        <v>1603</v>
      </c>
      <c r="C37" s="35"/>
      <c r="D37" s="36" t="str">
        <f>VLOOKUP(Table26[[#This Row],[Kybermittari V2 numero]],Languages!B:F,4,FALSE)</f>
        <v>Kriittisten palveluiden kyberhäiriöiden vaikutusten minimointi</v>
      </c>
      <c r="E37" s="36"/>
      <c r="F37" s="36"/>
      <c r="G37" s="36"/>
    </row>
    <row r="38" spans="2:7" ht="22.8" x14ac:dyDescent="0.3">
      <c r="B38" s="34" t="s">
        <v>398</v>
      </c>
      <c r="C38" s="35"/>
      <c r="D38" s="36" t="str">
        <f>VLOOKUP(Table26[[#This Row],[Kybermittari V2 numero]],Languages!B:F,4,FALSE)</f>
        <v>Kyberturvallisuuden hallinta (PROGRAM)</v>
      </c>
      <c r="E38" s="36"/>
      <c r="F38" s="36"/>
      <c r="G38" s="36"/>
    </row>
    <row r="39" spans="2:7" x14ac:dyDescent="0.3">
      <c r="B39" s="34" t="s">
        <v>2090</v>
      </c>
      <c r="C39" s="35"/>
      <c r="D39" s="36" t="str">
        <f>VLOOKUP(Table26[[#This Row],[Kybermittari V2 numero]],Languages!B:F,4,FALSE)</f>
        <v>Kyberturvallisuusstrategia</v>
      </c>
      <c r="E39" s="36"/>
      <c r="F39" s="36"/>
      <c r="G39" s="36"/>
    </row>
    <row r="40" spans="2:7" ht="22.8" x14ac:dyDescent="0.3">
      <c r="B40" s="34" t="s">
        <v>2117</v>
      </c>
      <c r="C40" s="35"/>
      <c r="D40" s="36" t="str">
        <f>VLOOKUP(Table26[[#This Row],[Kybermittari V2 numero]],Languages!B:F,4,FALSE)</f>
        <v>Johdon tuki kyberturvallisuusohjelmalle</v>
      </c>
      <c r="E40" s="36"/>
      <c r="F40" s="36"/>
      <c r="G40" s="36"/>
    </row>
    <row r="41" spans="2:7" x14ac:dyDescent="0.3">
      <c r="B41" s="34" t="s">
        <v>2154</v>
      </c>
      <c r="C41" s="35"/>
      <c r="D41" s="36" t="str">
        <f>VLOOKUP(Table26[[#This Row],[Kybermittari V2 numero]],Languages!B:F,4,FALSE)</f>
        <v>Yleisiä hallintatoimia</v>
      </c>
      <c r="E41" s="36"/>
      <c r="F41" s="36"/>
      <c r="G41" s="36"/>
    </row>
    <row r="42" spans="2:7" ht="22.8" x14ac:dyDescent="0.3">
      <c r="B42" s="34" t="s">
        <v>204</v>
      </c>
      <c r="C42" s="35"/>
      <c r="D42" s="36" t="str">
        <f>VLOOKUP(Table26[[#This Row],[Kybermittari V2 numero]],Languages!B:F,4,FALSE)</f>
        <v>Tapahtumien ja häiriöiden hallinta, toiminnan jatkuvuus (RESPONSE)</v>
      </c>
      <c r="E42" s="36"/>
      <c r="F42" s="36"/>
      <c r="G42" s="36"/>
    </row>
    <row r="43" spans="2:7" x14ac:dyDescent="0.3">
      <c r="B43" s="34" t="s">
        <v>2175</v>
      </c>
      <c r="C43" s="35"/>
      <c r="D43" s="36" t="str">
        <f>VLOOKUP(Table26[[#This Row],[Kybermittari V2 numero]],Languages!B:F,4,FALSE)</f>
        <v>Tapahtumien havainnointi</v>
      </c>
      <c r="E43" s="36"/>
      <c r="F43" s="36"/>
      <c r="G43" s="36"/>
    </row>
    <row r="44" spans="2:7" ht="22.8" x14ac:dyDescent="0.3">
      <c r="B44" s="34" t="s">
        <v>2198</v>
      </c>
      <c r="C44" s="35"/>
      <c r="D44" s="36" t="str">
        <f>VLOOKUP(Table26[[#This Row],[Kybermittari V2 numero]],Languages!B:F,4,FALSE)</f>
        <v>Tapahtumien analysointi ja häiriötilanteiden määrittäminen</v>
      </c>
      <c r="E44" s="36"/>
      <c r="F44" s="36"/>
      <c r="G44" s="36"/>
    </row>
    <row r="45" spans="2:7" ht="22.8" x14ac:dyDescent="0.3">
      <c r="B45" s="34" t="s">
        <v>2228</v>
      </c>
      <c r="C45" s="35"/>
      <c r="D45" s="36" t="str">
        <f>VLOOKUP(Table26[[#This Row],[Kybermittari V2 numero]],Languages!B:F,4,FALSE)</f>
        <v>Tapahtumiin ja häiriöihin reagoiminen</v>
      </c>
      <c r="E45" s="36"/>
      <c r="F45" s="36"/>
      <c r="G45" s="36"/>
    </row>
    <row r="46" spans="2:7" ht="22.8" x14ac:dyDescent="0.3">
      <c r="B46" s="34" t="s">
        <v>2267</v>
      </c>
      <c r="C46" s="35"/>
      <c r="D46" s="36" t="str">
        <f>VLOOKUP(Table26[[#This Row],[Kybermittari V2 numero]],Languages!B:F,4,FALSE)</f>
        <v>Kyberturvallisuus osana toiminnan jatkuvuutta</v>
      </c>
      <c r="E46" s="36"/>
      <c r="F46" s="36"/>
      <c r="G46" s="36"/>
    </row>
    <row r="47" spans="2:7" x14ac:dyDescent="0.3">
      <c r="B47" s="34" t="s">
        <v>2316</v>
      </c>
      <c r="C47" s="35"/>
      <c r="D47" s="36" t="str">
        <f>VLOOKUP(Table26[[#This Row],[Kybermittari V2 numero]],Languages!B:F,4,FALSE)</f>
        <v>Yleisiä hallintatoimia</v>
      </c>
      <c r="E47" s="36"/>
      <c r="F47" s="36"/>
      <c r="G47" s="36"/>
    </row>
    <row r="48" spans="2:7" x14ac:dyDescent="0.3">
      <c r="B48" s="34" t="s">
        <v>84</v>
      </c>
      <c r="C48" s="35"/>
      <c r="D48" s="36" t="str">
        <f>VLOOKUP(Table26[[#This Row],[Kybermittari V2 numero]],Languages!B:F,4,FALSE)</f>
        <v>Riskienhallinta (RISK)</v>
      </c>
      <c r="E48" s="36"/>
      <c r="F48" s="36"/>
      <c r="G48" s="36"/>
    </row>
    <row r="49" spans="2:7" x14ac:dyDescent="0.3">
      <c r="B49" s="34" t="s">
        <v>2337</v>
      </c>
      <c r="C49" s="35"/>
      <c r="D49" s="36" t="str">
        <f>VLOOKUP(Table26[[#This Row],[Kybermittari V2 numero]],Languages!B:F,4,FALSE)</f>
        <v>Kyberriskienhallinnan suunnitelma</v>
      </c>
      <c r="E49" s="36"/>
      <c r="F49" s="36"/>
      <c r="G49" s="36"/>
    </row>
    <row r="50" spans="2:7" x14ac:dyDescent="0.3">
      <c r="B50" s="34" t="s">
        <v>2360</v>
      </c>
      <c r="C50" s="35"/>
      <c r="D50" s="36" t="str">
        <f>VLOOKUP(Table26[[#This Row],[Kybermittari V2 numero]],Languages!B:F,4,FALSE)</f>
        <v>Kyberriskien tunnistaminen</v>
      </c>
      <c r="E50" s="36"/>
      <c r="F50" s="36"/>
      <c r="G50" s="36"/>
    </row>
    <row r="51" spans="2:7" x14ac:dyDescent="0.3">
      <c r="B51" s="34" t="s">
        <v>2399</v>
      </c>
      <c r="C51" s="35"/>
      <c r="D51" s="36" t="str">
        <f>VLOOKUP(Table26[[#This Row],[Kybermittari V2 numero]],Languages!B:F,4,FALSE)</f>
        <v>Riskien analysointi</v>
      </c>
      <c r="E51" s="36"/>
      <c r="F51" s="36"/>
      <c r="G51" s="36"/>
    </row>
    <row r="52" spans="2:7" x14ac:dyDescent="0.3">
      <c r="B52" s="34" t="s">
        <v>2427</v>
      </c>
      <c r="C52" s="35"/>
      <c r="D52" s="36" t="str">
        <f>VLOOKUP(Table26[[#This Row],[Kybermittari V2 numero]],Languages!B:F,4,FALSE)</f>
        <v>Riskeihin reagointi</v>
      </c>
      <c r="E52" s="36"/>
      <c r="F52" s="36"/>
      <c r="G52" s="36"/>
    </row>
    <row r="53" spans="2:7" x14ac:dyDescent="0.3">
      <c r="B53" s="34" t="s">
        <v>2447</v>
      </c>
      <c r="C53" s="35"/>
      <c r="D53" s="36" t="str">
        <f>VLOOKUP(Table26[[#This Row],[Kybermittari V2 numero]],Languages!B:F,4,FALSE)</f>
        <v>Yleisiä hallintatoimia</v>
      </c>
      <c r="E53" s="36"/>
      <c r="F53" s="36"/>
      <c r="G53" s="36"/>
    </row>
    <row r="54" spans="2:7" x14ac:dyDescent="0.3">
      <c r="B54" s="34" t="s">
        <v>168</v>
      </c>
      <c r="C54" s="35"/>
      <c r="D54" s="36" t="str">
        <f>VLOOKUP(Table26[[#This Row],[Kybermittari V2 numero]],Languages!B:F,4,FALSE)</f>
        <v>Tilannekuva (SITUATION)</v>
      </c>
      <c r="E54" s="36"/>
      <c r="F54" s="36"/>
      <c r="G54" s="36"/>
    </row>
    <row r="55" spans="2:7" x14ac:dyDescent="0.3">
      <c r="B55" s="34" t="s">
        <v>2468</v>
      </c>
      <c r="C55" s="35"/>
      <c r="D55" s="36" t="str">
        <f>VLOOKUP(Table26[[#This Row],[Kybermittari V2 numero]],Languages!B:F,4,FALSE)</f>
        <v>Lokienhallinta</v>
      </c>
      <c r="E55" s="36"/>
      <c r="F55" s="36"/>
      <c r="G55" s="36"/>
    </row>
    <row r="56" spans="2:7" x14ac:dyDescent="0.3">
      <c r="B56" s="34" t="s">
        <v>2489</v>
      </c>
      <c r="C56" s="35"/>
      <c r="D56" s="36" t="str">
        <f>VLOOKUP(Table26[[#This Row],[Kybermittari V2 numero]],Languages!B:F,4,FALSE)</f>
        <v>Ympäristöjen valvonta</v>
      </c>
      <c r="E56" s="36"/>
      <c r="F56" s="36"/>
      <c r="G56" s="36"/>
    </row>
    <row r="57" spans="2:7" x14ac:dyDescent="0.3">
      <c r="B57" s="34" t="s">
        <v>2522</v>
      </c>
      <c r="C57" s="35"/>
      <c r="D57" s="36" t="str">
        <f>VLOOKUP(Table26[[#This Row],[Kybermittari V2 numero]],Languages!B:F,4,FALSE)</f>
        <v>Tilannekuvan ylläpito</v>
      </c>
      <c r="E57" s="36"/>
      <c r="F57" s="36"/>
      <c r="G57" s="36"/>
    </row>
    <row r="58" spans="2:7" x14ac:dyDescent="0.3">
      <c r="B58" s="34" t="s">
        <v>2550</v>
      </c>
      <c r="C58" s="35"/>
      <c r="D58" s="36" t="str">
        <f>VLOOKUP(Table26[[#This Row],[Kybermittari V2 numero]],Languages!B:F,4,FALSE)</f>
        <v>Yleisiä hallintatoimia</v>
      </c>
      <c r="E58" s="36"/>
      <c r="F58" s="36"/>
      <c r="G58" s="36"/>
    </row>
    <row r="59" spans="2:7" ht="22.8" x14ac:dyDescent="0.3">
      <c r="B59" s="34" t="s">
        <v>260</v>
      </c>
      <c r="C59" s="35"/>
      <c r="D59" s="36" t="str">
        <f>VLOOKUP(Table26[[#This Row],[Kybermittari V2 numero]],Languages!B:F,4,FALSE)</f>
        <v>Kumppaniverkoston riskien hallinta (THIRDPARTY)</v>
      </c>
      <c r="E59" s="36"/>
      <c r="F59" s="36"/>
      <c r="G59" s="36"/>
    </row>
    <row r="60" spans="2:7" ht="22.8" x14ac:dyDescent="0.3">
      <c r="B60" s="34" t="s">
        <v>2836</v>
      </c>
      <c r="C60" s="35"/>
      <c r="D60" s="36" t="str">
        <f>VLOOKUP(Table26[[#This Row],[Kybermittari V2 numero]],Languages!B:F,4,FALSE)</f>
        <v>Kumppaniverkoston tunnistaminen ja priorisointi</v>
      </c>
      <c r="E60" s="36"/>
      <c r="F60" s="36"/>
      <c r="G60" s="36"/>
    </row>
    <row r="61" spans="2:7" ht="22.8" x14ac:dyDescent="0.3">
      <c r="B61" s="34" t="s">
        <v>2838</v>
      </c>
      <c r="C61" s="35"/>
      <c r="D61" s="36" t="str">
        <f>VLOOKUP(Table26[[#This Row],[Kybermittari V2 numero]],Languages!B:F,4,FALSE)</f>
        <v>Kumppaniverkostoon liittyvien riskien hallinta</v>
      </c>
      <c r="E61" s="36"/>
      <c r="F61" s="36"/>
      <c r="G61" s="36"/>
    </row>
    <row r="62" spans="2:7" x14ac:dyDescent="0.3">
      <c r="B62" s="34" t="s">
        <v>2840</v>
      </c>
      <c r="C62" s="35"/>
      <c r="D62" s="36" t="str">
        <f>VLOOKUP(Table26[[#This Row],[Kybermittari V2 numero]],Languages!B:F,4,FALSE)</f>
        <v>Yleisiä hallintatoimia</v>
      </c>
      <c r="E62" s="36"/>
      <c r="F62" s="36"/>
      <c r="G62" s="36"/>
    </row>
    <row r="63" spans="2:7" ht="22.8" x14ac:dyDescent="0.3">
      <c r="B63" s="34" t="s">
        <v>47</v>
      </c>
      <c r="C63" s="35"/>
      <c r="D63" s="36" t="str">
        <f>VLOOKUP(Table26[[#This Row],[Kybermittari V2 numero]],Languages!B:F,4,FALSE)</f>
        <v>Uhkien ja haavoittuvuuksien hallinta (THREAT)</v>
      </c>
      <c r="E63" s="36"/>
      <c r="F63" s="36"/>
      <c r="G63" s="36"/>
    </row>
    <row r="64" spans="2:7" x14ac:dyDescent="0.3">
      <c r="B64" s="34" t="s">
        <v>2639</v>
      </c>
      <c r="C64" s="35"/>
      <c r="D64" s="36" t="str">
        <f>VLOOKUP(Table26[[#This Row],[Kybermittari V2 numero]],Languages!B:F,4,FALSE)</f>
        <v>Haavoittuvuuksien vähentäminen</v>
      </c>
      <c r="E64" s="36"/>
      <c r="F64" s="36"/>
      <c r="G64" s="36"/>
    </row>
    <row r="65" spans="2:7" ht="22.8" x14ac:dyDescent="0.3">
      <c r="B65" s="34" t="s">
        <v>2676</v>
      </c>
      <c r="C65" s="35"/>
      <c r="D65" s="36" t="str">
        <f>VLOOKUP(Table26[[#This Row],[Kybermittari V2 numero]],Languages!B:F,4,FALSE)</f>
        <v>Uhkien torjunta ja uhkatiedon jakaminen</v>
      </c>
      <c r="E65" s="36"/>
      <c r="F65" s="36"/>
      <c r="G65" s="36"/>
    </row>
    <row r="66" spans="2:7" x14ac:dyDescent="0.3">
      <c r="B66" s="34" t="s">
        <v>2711</v>
      </c>
      <c r="C66" s="35"/>
      <c r="D66" s="36" t="str">
        <f>VLOOKUP(Table26[[#This Row],[Kybermittari V2 numero]],Languages!B:F,4,FALSE)</f>
        <v>Yleisiä hallintatoimia</v>
      </c>
      <c r="E66" s="36"/>
      <c r="F66" s="36"/>
      <c r="G66" s="36"/>
    </row>
    <row r="67" spans="2:7" ht="22.8" x14ac:dyDescent="0.3">
      <c r="B67" s="34" t="s">
        <v>291</v>
      </c>
      <c r="C67" s="35"/>
      <c r="D67" s="36" t="str">
        <f>VLOOKUP(Table26[[#This Row],[Kybermittari V2 numero]],Languages!B:F,4,FALSE)</f>
        <v>Henkilöstön johtaminen ja kehittäminen (WORKFORCE)</v>
      </c>
      <c r="E67" s="36"/>
      <c r="F67" s="36"/>
      <c r="G67" s="36"/>
    </row>
    <row r="68" spans="2:7" ht="22.8" x14ac:dyDescent="0.3">
      <c r="B68" s="34" t="s">
        <v>2732</v>
      </c>
      <c r="C68" s="35"/>
      <c r="D68" s="36" t="str">
        <f>VLOOKUP(Table26[[#This Row],[Kybermittari V2 numero]],Languages!B:F,4,FALSE)</f>
        <v>Kyberturvallisuuden vastuiden jakaminen</v>
      </c>
      <c r="E68" s="36"/>
      <c r="F68" s="36"/>
      <c r="G68" s="36"/>
    </row>
    <row r="69" spans="2:7" ht="22.8" x14ac:dyDescent="0.3">
      <c r="B69" s="34" t="s">
        <v>2752</v>
      </c>
      <c r="C69" s="35"/>
      <c r="D69" s="36" t="str">
        <f>VLOOKUP(Table26[[#This Row],[Kybermittari V2 numero]],Languages!B:F,4,FALSE)</f>
        <v>Kyberturvallisuuteen keskittyvän henkilöstön kehittäminen</v>
      </c>
      <c r="E69" s="36"/>
      <c r="F69" s="36"/>
      <c r="G69" s="36"/>
    </row>
    <row r="70" spans="2:7" x14ac:dyDescent="0.3">
      <c r="B70" s="34" t="s">
        <v>2774</v>
      </c>
      <c r="C70" s="35"/>
      <c r="D70" s="36" t="str">
        <f>VLOOKUP(Table26[[#This Row],[Kybermittari V2 numero]],Languages!B:F,4,FALSE)</f>
        <v>Henkilöstöhallinnon prosessit</v>
      </c>
      <c r="E70" s="36"/>
      <c r="F70" s="36"/>
      <c r="G70" s="36"/>
    </row>
    <row r="71" spans="2:7" ht="22.8" x14ac:dyDescent="0.3">
      <c r="B71" s="34" t="s">
        <v>2800</v>
      </c>
      <c r="C71" s="35"/>
      <c r="D71" s="36" t="str">
        <f>VLOOKUP(Table26[[#This Row],[Kybermittari V2 numero]],Languages!B:F,4,FALSE)</f>
        <v>Koulutus ja kybertietoisuuden lisääminen</v>
      </c>
      <c r="E71" s="36"/>
      <c r="F71" s="36"/>
      <c r="G71" s="36"/>
    </row>
    <row r="72" spans="2:7" x14ac:dyDescent="0.3">
      <c r="B72" s="34" t="s">
        <v>2821</v>
      </c>
      <c r="C72" s="35"/>
      <c r="D72" s="36" t="str">
        <f>VLOOKUP(Table26[[#This Row],[Kybermittari V2 numero]],Languages!B:F,4,FALSE)</f>
        <v>Yleisiä hallintatoimia</v>
      </c>
      <c r="E72" s="36"/>
      <c r="F72" s="36"/>
      <c r="G72" s="36"/>
    </row>
    <row r="73" spans="2:7" ht="159.6" x14ac:dyDescent="0.3">
      <c r="B73" s="37" t="s">
        <v>542</v>
      </c>
      <c r="C73" s="38"/>
      <c r="D73" s="39" t="str">
        <f>VLOOKUP(Table26[[#This Row],[Kybermittari V2 numero]],Languages!B:F,4,FALSE)</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E73" s="39" t="str">
        <f>VLOOKUP(Table26[[#This Row],[Kybermittari V2 numero]],'C2M2 V2.1'!K:M,2,FALSE)</f>
        <v>sama</v>
      </c>
      <c r="F73" s="39" t="str">
        <f>VLOOKUP(Table26[[#This Row],[Kybermittari V2 numero]],'C2M2 V2.1'!K:M,3,FALSE)</f>
        <v>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
      <c r="G73" s="39" t="str">
        <f>VLOOKUP(Table26[[#This Row],[Kybermittari V2 numero]],Table46[[V2 lähin]:[Sama kuin B]],2,FALSE)</f>
        <v>ACCESS-1a</v>
      </c>
    </row>
    <row r="74" spans="2:7" ht="102.6" x14ac:dyDescent="0.3">
      <c r="B74" s="37" t="s">
        <v>543</v>
      </c>
      <c r="C74" s="38"/>
      <c r="D74" s="39" t="str">
        <f>VLOOKUP(Table26[[#This Row],[Kybermittari V2 numero]],Languages!B:F,4,FALSE)</f>
        <v>Työntekijöille ja muille entiteeteille jaetaan pääsyvaltuustiedot (kuten salasanat, älykortit tai avaimet). Tasolla 1 tämän ei tarvitse olla systemaattista ja säännöllistä.</v>
      </c>
      <c r="E74" s="39" t="str">
        <f>VLOOKUP(Table26[[#This Row],[Kybermittari V2 numero]],'C2M2 V2.1'!K:M,2,FALSE)</f>
        <v>sama</v>
      </c>
      <c r="F74" s="39" t="str">
        <f>VLOOKUP(Table26[[#This Row],[Kybermittari V2 numero]],'C2M2 V2.1'!K:M,3,FALSE)</f>
        <v>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v>
      </c>
      <c r="G74" s="39" t="str">
        <f>VLOOKUP(Table26[[#This Row],[Kybermittari V2 numero]],Table46[[V2 lähin]:[Sama kuin B]],2,FALSE)</f>
        <v>ACCESS-1b</v>
      </c>
    </row>
    <row r="75" spans="2:7" ht="102.6" x14ac:dyDescent="0.3">
      <c r="B75" s="37" t="s">
        <v>544</v>
      </c>
      <c r="C75" s="38"/>
      <c r="D75" s="39" t="str">
        <f>VLOOKUP(Table26[[#This Row],[Kybermittari V2 numero]],Languages!B:F,4,FALSE)</f>
        <v>Identiteetit poistetaan käytöstä, kun niitä ei enää tarvita. Tasolla 1 tämän ei tarvitse olla systemaattista ja säännöllistä.</v>
      </c>
      <c r="E75" s="39" t="str">
        <f>VLOOKUP(Table26[[#This Row],[Kybermittari V2 numero]],'C2M2 V2.1'!K:M,2,FALSE)</f>
        <v>sama</v>
      </c>
      <c r="F75" s="39" t="str">
        <f>VLOOKUP(Table26[[#This Row],[Kybermittari V2 numero]],'C2M2 V2.1'!K:M,3,FALSE)</f>
        <v>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
      <c r="G75" s="39" t="str">
        <f>VLOOKUP(Table26[[#This Row],[Kybermittari V2 numero]],Table46[[V2 lähin]:[Sama kuin B]],2,FALSE)</f>
        <v>ACCESS-1c</v>
      </c>
    </row>
    <row r="76" spans="2:7" ht="125.4" x14ac:dyDescent="0.3">
      <c r="B76" s="37" t="s">
        <v>545</v>
      </c>
      <c r="C76" s="38"/>
      <c r="D76" s="39" t="str">
        <f>VLOOKUP(Table26[[#This Row],[Kybermittari V2 numero]],Languages!B:F,4,FALSE)</f>
        <v>Identiteettien ajantasaisuudesta huolehditaan tarkastamalla ja päivittämällä ne aika ajoin ja määriteltyjen tilanteiden kuten järjestelmämuutosten yhteydessä tai organisaatiorakenteen muuttuessa.</v>
      </c>
      <c r="E76" s="39" t="str">
        <f>VLOOKUP(Table26[[#This Row],[Kybermittari V2 numero]],'C2M2 V2.1'!K:M,2,FALSE)</f>
        <v>Pieni muutos</v>
      </c>
      <c r="F76" s="39" t="str">
        <f>VLOOKUP(Table26[[#This Row],[Kybermittari V2 numero]],'C2M2 V2.1'!K:M,3,FALSE)</f>
        <v>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
      <c r="G76" s="39" t="str">
        <f>VLOOKUP(Table26[[#This Row],[Kybermittari V2 numero]],Table46[[V2 lähin]:[Sama kuin B]],2,FALSE)</f>
        <v>ACCESS-1e</v>
      </c>
    </row>
    <row r="77" spans="2:7" ht="125.4" x14ac:dyDescent="0.3">
      <c r="B77" s="37" t="s">
        <v>546</v>
      </c>
      <c r="C77" s="38"/>
      <c r="D77" s="39" t="str">
        <f>VLOOKUP(Table26[[#This Row],[Kybermittari V2 numero]],Languages!B:F,4,FALSE)</f>
        <v>Identiteetit poistetaan käytöstä organisaation määrittelemien enimmäismääräaikojen puitteissa, kun niitä ei enää tarvita.</v>
      </c>
      <c r="E77" s="39" t="str">
        <f>VLOOKUP(Table26[[#This Row],[Kybermittari V2 numero]],'C2M2 V2.1'!K:M,2,FALSE)</f>
        <v>sama</v>
      </c>
      <c r="F77" s="39" t="str">
        <f>VLOOKUP(Table26[[#This Row],[Kybermittari V2 numero]],'C2M2 V2.1'!K:M,3,FALSE)</f>
        <v>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
      <c r="G77" s="39" t="str">
        <f>VLOOKUP(Table26[[#This Row],[Kybermittari V2 numero]],Table46[[V2 lähin]:[Sama kuin B]],2,FALSE)</f>
        <v>ACCESS-1f</v>
      </c>
    </row>
    <row r="78" spans="2:7" ht="409.6" x14ac:dyDescent="0.3">
      <c r="B78" s="37" t="s">
        <v>547</v>
      </c>
      <c r="C78" s="38"/>
      <c r="D78" s="39" t="str">
        <f>VLOOKUP(Table26[[#This Row],[Kybermittari V2 numero]],Languages!B:F,4,FALSE)</f>
        <v>Vahvempaa tai monivaiheista tunnistautumista vaaditaan käyttö- ja pääsyoikeuksille, joihin liittyy korkeampi riski (tällaisia voivat olla esimerkiksi hallinta- tai ylläpitotunnukset, jaetut tunnukset tai etäyhteyden käyttö).</v>
      </c>
      <c r="E78" s="39" t="str">
        <f>VLOOKUP(Table26[[#This Row],[Kybermittari V2 numero]],'C2M2 V2.1'!K:M,2,FALSE)</f>
        <v>Pieni muutos</v>
      </c>
      <c r="F78" s="39" t="str">
        <f>VLOOKUP(Table26[[#This Row],[Kybermittari V2 numero]],'C2M2 V2.1'!K:M,3,FALSE)</f>
        <v>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v>
      </c>
      <c r="G78" s="39" t="str">
        <f>VLOOKUP(Table26[[#This Row],[Kybermittari V2 numero]],Table46[[V2 lähin]:[Sama kuin B]],2,FALSE)</f>
        <v>ACCESS-1h</v>
      </c>
    </row>
    <row r="79" spans="2:7" ht="102.6" x14ac:dyDescent="0.3">
      <c r="B79" s="37" t="s">
        <v>552</v>
      </c>
      <c r="C79" s="38"/>
      <c r="D79" s="39" t="str">
        <f>VLOOKUP(Table26[[#This Row],[Kybermittari V2 numero]],Languages!B:F,4,FALSE)</f>
        <v>Loogisten käyttöoikeuksien hallinnan valvontakeinoja on käytössä. Tasolla 1 tämän ei tarvitse olla systemaattista ja säännöllistä.</v>
      </c>
      <c r="E79" s="39" t="str">
        <f>VLOOKUP(Table26[[#This Row],[Kybermittari V2 numero]],'C2M2 V2.1'!K:M,2,FALSE)</f>
        <v>sama</v>
      </c>
      <c r="F79" s="39" t="str">
        <f>VLOOKUP(Table26[[#This Row],[Kybermittari V2 numero]],'C2M2 V2.1'!K:M,3,FALSE)</f>
        <v>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c r="G79" s="39" t="str">
        <f>VLOOKUP(Table26[[#This Row],[Kybermittari V2 numero]],Table46[[V2 lähin]:[Sama kuin B]],2,FALSE)</f>
        <v>ACCESS-2a</v>
      </c>
    </row>
    <row r="80" spans="2:7" ht="114" x14ac:dyDescent="0.3">
      <c r="B80" s="37" t="s">
        <v>553</v>
      </c>
      <c r="C80" s="38"/>
      <c r="D80" s="39" t="str">
        <f>VLOOKUP(Table26[[#This Row],[Kybermittari V2 numero]],Languages!B:F,4,FALSE)</f>
        <v>Käyttöoikeudet poistetaan, kun niitä ei enää tarvita. Tasolla 1 tämän ei tarvitse olla systemaattista ja säännöllistä.</v>
      </c>
      <c r="E80" s="39" t="str">
        <f>VLOOKUP(Table26[[#This Row],[Kybermittari V2 numero]],'C2M2 V2.1'!K:M,2,FALSE)</f>
        <v>Pieni muutos</v>
      </c>
      <c r="F80" s="39" t="str">
        <f>VLOOKUP(Table26[[#This Row],[Kybermittari V2 numero]],'C2M2 V2.1'!K:M,3,FALSE)</f>
        <v>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v>
      </c>
      <c r="G80" s="39" t="str">
        <f>VLOOKUP(Table26[[#This Row],[Kybermittari V2 numero]],Table46[[V2 lähin]:[Sama kuin B]],2,FALSE)</f>
        <v>ACCESS-2b</v>
      </c>
    </row>
    <row r="81" spans="2:7" ht="239.4" x14ac:dyDescent="0.3">
      <c r="B81" s="37" t="s">
        <v>554</v>
      </c>
      <c r="C81" s="38"/>
      <c r="D81" s="39" t="str">
        <f>VLOOKUP(Table26[[#This Row],[Kybermittari V2 numero]],Languages!B:F,4,FALSE)</f>
        <v>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v>
      </c>
      <c r="E81" s="39" t="str">
        <f>VLOOKUP(Table26[[#This Row],[Kybermittari V2 numero]],'C2M2 V2.1'!K:M,2,FALSE)</f>
        <v>Pieni muutos</v>
      </c>
      <c r="F81" s="39" t="str">
        <f>VLOOKUP(Table26[[#This Row],[Kybermittari V2 numero]],'C2M2 V2.1'!K:M,3,FALSE)</f>
        <v>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c r="G81" s="39" t="str">
        <f>VLOOKUP(Table26[[#This Row],[Kybermittari V2 numero]],Table46[[V2 lähin]:[Sama kuin B]],2,FALSE)</f>
        <v>ACCESS-2c</v>
      </c>
    </row>
    <row r="82" spans="2:7" ht="171" x14ac:dyDescent="0.3">
      <c r="B82" s="37" t="s">
        <v>555</v>
      </c>
      <c r="C82" s="38"/>
      <c r="D82" s="39" t="str">
        <f>VLOOKUP(Table26[[#This Row],[Kybermittari V2 numero]],Languages!B:F,4,FALSE)</f>
        <v>Käyttöoikeuksien vaatimuksissa on huomioitu pienimmän valtuuden periaate (ref. "principle of least privilege").</v>
      </c>
      <c r="E82" s="39" t="str">
        <f>VLOOKUP(Table26[[#This Row],[Kybermittari V2 numero]],'C2M2 V2.1'!K:M,2,FALSE)</f>
        <v>sama</v>
      </c>
      <c r="F82" s="39" t="str">
        <f>VLOOKUP(Table26[[#This Row],[Kybermittari V2 numero]],'C2M2 V2.1'!K:M,3,FALSE)</f>
        <v>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c r="G82" s="39" t="str">
        <f>VLOOKUP(Table26[[#This Row],[Kybermittari V2 numero]],Table46[[V2 lähin]:[Sama kuin B]],2,FALSE)</f>
        <v>ACCESS-2d</v>
      </c>
    </row>
    <row r="83" spans="2:7" ht="136.80000000000001" x14ac:dyDescent="0.3">
      <c r="B83" s="37" t="s">
        <v>556</v>
      </c>
      <c r="C83" s="38"/>
      <c r="D83" s="39" t="str">
        <f>VLOOKUP(Table26[[#This Row],[Kybermittari V2 numero]],Languages!B:F,4,FALSE)</f>
        <v>Käyttöoikeuksien vaatimuksissa on huomioitu tehtävien eriyttäminen (ref. "separation of duties").</v>
      </c>
      <c r="E83" s="39" t="str">
        <f>VLOOKUP(Table26[[#This Row],[Kybermittari V2 numero]],'C2M2 V2.1'!K:M,2,FALSE)</f>
        <v>Pieni muutos</v>
      </c>
      <c r="F83" s="39" t="str">
        <f>VLOOKUP(Table26[[#This Row],[Kybermittari V2 numero]],'C2M2 V2.1'!K:M,3,FALSE)</f>
        <v>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c r="G83" s="39" t="str">
        <f>VLOOKUP(Table26[[#This Row],[Kybermittari V2 numero]],Table46[[V2 lähin]:[Sama kuin B]],2,FALSE)</f>
        <v>ACCESS-2e</v>
      </c>
    </row>
    <row r="84" spans="2:7" ht="125.4" x14ac:dyDescent="0.3">
      <c r="B84" s="37" t="s">
        <v>557</v>
      </c>
      <c r="C84" s="38"/>
      <c r="D84" s="39" t="str">
        <f>VLOOKUP(Table26[[#This Row],[Kybermittari V2 numero]],Languages!B:F,4,FALSE)</f>
        <v>Käyttöoikeuspyynnöt tarkastaa ja hyväksyy kyseisen laitteen, ohjelmiston tai tietovarannon omistaja.</v>
      </c>
      <c r="E84" s="39" t="str">
        <f>VLOOKUP(Table26[[#This Row],[Kybermittari V2 numero]],'C2M2 V2.1'!K:M,2,FALSE)</f>
        <v>sama</v>
      </c>
      <c r="F84" s="39" t="str">
        <f>VLOOKUP(Table26[[#This Row],[Kybermittari V2 numero]],'C2M2 V2.1'!K:M,3,FALSE)</f>
        <v>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c r="G84" s="39" t="str">
        <f>VLOOKUP(Table26[[#This Row],[Kybermittari V2 numero]],Table46[[V2 lähin]:[Sama kuin B]],2,FALSE)</f>
        <v>ACCESS-2f</v>
      </c>
    </row>
    <row r="85" spans="2:7" ht="307.8" x14ac:dyDescent="0.3">
      <c r="B85" s="37" t="s">
        <v>558</v>
      </c>
      <c r="C85" s="38"/>
      <c r="D85" s="39" t="str">
        <f>VLOOKUP(Table26[[#This Row],[Kybermittari V2 numero]],Languages!B:F,4,FALSE)</f>
        <v>Käyttöoikeudet, joihin liittyy korkeampi riski, tarkastetaan perusteellisemmin ja niiden käyttöä valvotaan tarkemmin.</v>
      </c>
      <c r="E85" s="39" t="str">
        <f>VLOOKUP(Table26[[#This Row],[Kybermittari V2 numero]],'C2M2 V2.1'!K:M,2,FALSE)</f>
        <v>Pieni muutos</v>
      </c>
      <c r="F85" s="39" t="str">
        <f>VLOOKUP(Table26[[#This Row],[Kybermittari V2 numero]],'C2M2 V2.1'!K:M,3,FALSE)</f>
        <v>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v>
      </c>
      <c r="G85" s="39" t="str">
        <f>VLOOKUP(Table26[[#This Row],[Kybermittari V2 numero]],Table46[[V2 lähin]:[Sama kuin B]],2,FALSE)</f>
        <v>ACCESS-2g</v>
      </c>
    </row>
    <row r="86" spans="2:7" ht="148.19999999999999" x14ac:dyDescent="0.3">
      <c r="B86" s="37" t="s">
        <v>559</v>
      </c>
      <c r="C86" s="38"/>
      <c r="D86" s="39" t="str">
        <f>VLOOKUP(Table26[[#This Row],[Kybermittari V2 numero]],Languages!B:F,4,FALSE)</f>
        <v>Käyttöoikeudet tarkastetaan ja päivitetään aika ajoin ja määriteltyjen tilanteiden kuten organisaatiorakenteen muuttuessa tai tilapäisen käyttöoikeuksien korotuksen jälkeen.</v>
      </c>
      <c r="E86" s="39" t="str">
        <f>VLOOKUP(Table26[[#This Row],[Kybermittari V2 numero]],'C2M2 V2.1'!K:M,2,FALSE)</f>
        <v>sama</v>
      </c>
      <c r="F86" s="39" t="str">
        <f>VLOOKUP(Table26[[#This Row],[Kybermittari V2 numero]],'C2M2 V2.1'!K:M,3,FALSE)</f>
        <v>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v>
      </c>
      <c r="G86" s="39" t="str">
        <f>VLOOKUP(Table26[[#This Row],[Kybermittari V2 numero]],Table46[[V2 lähin]:[Sama kuin B]],2,FALSE)</f>
        <v>ACCESS-2h</v>
      </c>
    </row>
    <row r="87" spans="2:7" ht="68.400000000000006" x14ac:dyDescent="0.3">
      <c r="B87" s="37" t="s">
        <v>560</v>
      </c>
      <c r="C87" s="38"/>
      <c r="D87" s="39" t="str">
        <f>VLOOKUP(Table26[[#This Row],[Kybermittari V2 numero]],Languages!B:F,4,FALSE)</f>
        <v>Kirjautumis- ja yhteydenmuodostusyrityksiä seurataan ja niissä havaitut poikkeavuudet toimivat kybertapahtumien indikaattoreina.</v>
      </c>
      <c r="E87" s="39" t="str">
        <f>VLOOKUP(Table26[[#This Row],[Kybermittari V2 numero]],'C2M2 V2.1'!K:M,2,FALSE)</f>
        <v>Pieni muutos</v>
      </c>
      <c r="F87" s="39" t="str">
        <f>VLOOKUP(Table26[[#This Row],[Kybermittari V2 numero]],'C2M2 V2.1'!K:M,3,FALSE)</f>
        <v>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v>
      </c>
      <c r="G87" s="39" t="str">
        <f>VLOOKUP(Table26[[#This Row],[Kybermittari V2 numero]],Table46[[V2 lähin]:[Sama kuin B]],2,FALSE)</f>
        <v>ACCESS-2i</v>
      </c>
    </row>
    <row r="88" spans="2:7" ht="102.6" x14ac:dyDescent="0.3">
      <c r="B88" s="37" t="s">
        <v>561</v>
      </c>
      <c r="C88" s="38"/>
      <c r="D88" s="39" t="str">
        <f>VLOOKUP(Table26[[#This Row],[Kybermittari V2 numero]],Languages!B:F,4,FALSE)</f>
        <v>Fyysisen pääsynhallinnan valvontakeinoja on käytössä (kuten aitoja, lukkoja tai kylttejä). Tasolla 1 tämän ei tarvitse olla systemaattista ja säännöllistä.</v>
      </c>
      <c r="E88" s="39" t="str">
        <f>VLOOKUP(Table26[[#This Row],[Kybermittari V2 numero]],'C2M2 V2.1'!K:M,2,FALSE)</f>
        <v>sama</v>
      </c>
      <c r="F88" s="39" t="str">
        <f>VLOOKUP(Table26[[#This Row],[Kybermittari V2 numero]],'C2M2 V2.1'!K:M,3,FALSE)</f>
        <v>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
      <c r="G88" s="39" t="str">
        <f>VLOOKUP(Table26[[#This Row],[Kybermittari V2 numero]],Table46[[V2 lähin]:[Sama kuin B]],2,FALSE)</f>
        <v>ACCESS-3a</v>
      </c>
    </row>
    <row r="89" spans="2:7" ht="114" x14ac:dyDescent="0.3">
      <c r="B89" s="37" t="s">
        <v>562</v>
      </c>
      <c r="C89" s="38"/>
      <c r="D89" s="39" t="str">
        <f>VLOOKUP(Table26[[#This Row],[Kybermittari V2 numero]],Languages!B:F,4,FALSE)</f>
        <v>Pääsyoikeudet poistetaan, kun niitä ei enää tarvita. Tasolla 1 tämän ei tarvitse olla systemaattista ja säännöllistä.</v>
      </c>
      <c r="E89" s="39" t="str">
        <f>VLOOKUP(Table26[[#This Row],[Kybermittari V2 numero]],'C2M2 V2.1'!K:M,2,FALSE)</f>
        <v>Pieni muutos</v>
      </c>
      <c r="F89" s="39" t="str">
        <f>VLOOKUP(Table26[[#This Row],[Kybermittari V2 numero]],'C2M2 V2.1'!K:M,3,FALSE)</f>
        <v>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v>
      </c>
      <c r="G89" s="39" t="str">
        <f>VLOOKUP(Table26[[#This Row],[Kybermittari V2 numero]],Table46[[V2 lähin]:[Sama kuin B]],2,FALSE)</f>
        <v>ACCESS-3b</v>
      </c>
    </row>
    <row r="90" spans="2:7" ht="102.6" x14ac:dyDescent="0.3">
      <c r="B90" s="37" t="s">
        <v>563</v>
      </c>
      <c r="C90" s="38"/>
      <c r="D90" s="39" t="str">
        <f>VLOOKUP(Table26[[#This Row],[Kybermittari V2 numero]],Languages!B:F,4,FALSE)</f>
        <v>Pääsyoikeuksien käytöstä pidetään lokia. Tasolla 1 tämän ei tarvitse olla systemaattista ja säännöllistä.</v>
      </c>
      <c r="E90" s="39" t="str">
        <f>VLOOKUP(Table26[[#This Row],[Kybermittari V2 numero]],'C2M2 V2.1'!K:M,2,FALSE)</f>
        <v>sama</v>
      </c>
      <c r="F90" s="39" t="str">
        <f>VLOOKUP(Table26[[#This Row],[Kybermittari V2 numero]],'C2M2 V2.1'!K:M,3,FALSE)</f>
        <v>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v>
      </c>
      <c r="G90" s="39" t="str">
        <f>VLOOKUP(Table26[[#This Row],[Kybermittari V2 numero]],Table46[[V2 lähin]:[Sama kuin B]],2,FALSE)</f>
        <v>ACCESS-3c</v>
      </c>
    </row>
    <row r="91" spans="2:7" ht="114" x14ac:dyDescent="0.3">
      <c r="B91" s="37" t="s">
        <v>564</v>
      </c>
      <c r="C91" s="38"/>
      <c r="D91" s="39" t="str">
        <f>VLOOKUP(Table26[[#This Row],[Kybermittari V2 numero]],Languages!B:F,4,FALSE)</f>
        <v>Pääsyoikeuksille on asetettu tarkempia vaatimuksia (esimerkiksi sääntöjä siitä, kenelle pääsy voidaan myöntää, millä tavoin pääsyoikeudet myönnetään tai missä rajoissa pääsy sallitaan).</v>
      </c>
      <c r="E91" s="39" t="str">
        <f>VLOOKUP(Table26[[#This Row],[Kybermittari V2 numero]],'C2M2 V2.1'!K:M,2,FALSE)</f>
        <v>Pieni muutos</v>
      </c>
      <c r="F91" s="39" t="str">
        <f>VLOOKUP(Table26[[#This Row],[Kybermittari V2 numero]],'C2M2 V2.1'!K:M,3,FALSE)</f>
        <v>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
      <c r="G91" s="39" t="str">
        <f>VLOOKUP(Table26[[#This Row],[Kybermittari V2 numero]],Table46[[V2 lähin]:[Sama kuin B]],2,FALSE)</f>
        <v>ACCESS-3d</v>
      </c>
    </row>
    <row r="92" spans="2:7" ht="102.6" x14ac:dyDescent="0.3">
      <c r="B92" s="37" t="s">
        <v>565</v>
      </c>
      <c r="C92" s="38"/>
      <c r="D92" s="39" t="str">
        <f>VLOOKUP(Table26[[#This Row],[Kybermittari V2 numero]],Languages!B:F,4,FALSE)</f>
        <v>Pääsyoikeuksien vaatimuksissa on huomioitu pienimmän valtuuden periaate (ref. "principle of least privilege").</v>
      </c>
      <c r="E92" s="39" t="str">
        <f>VLOOKUP(Table26[[#This Row],[Kybermittari V2 numero]],'C2M2 V2.1'!K:M,2,FALSE)</f>
        <v>sama</v>
      </c>
      <c r="F92" s="39" t="str">
        <f>VLOOKUP(Table26[[#This Row],[Kybermittari V2 numero]],'C2M2 V2.1'!K:M,3,FALSE)</f>
        <v>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
      <c r="G92" s="39" t="str">
        <f>VLOOKUP(Table26[[#This Row],[Kybermittari V2 numero]],Table46[[V2 lähin]:[Sama kuin B]],2,FALSE)</f>
        <v>ACCESS-3e</v>
      </c>
    </row>
    <row r="93" spans="2:7" ht="102.6" x14ac:dyDescent="0.3">
      <c r="B93" s="37" t="s">
        <v>566</v>
      </c>
      <c r="C93" s="38"/>
      <c r="D93" s="39" t="str">
        <f>VLOOKUP(Table26[[#This Row],[Kybermittari V2 numero]],Languages!B:F,4,FALSE)</f>
        <v>Pääsyoikeuspyynnöt tarkastaa ja hyväksyy kyseisen tilan, laitteen, ohjelmiston tai tietovarannon omistaja.</v>
      </c>
      <c r="E93" s="39" t="str">
        <f>VLOOKUP(Table26[[#This Row],[Kybermittari V2 numero]],'C2M2 V2.1'!K:M,2,FALSE)</f>
        <v>sama</v>
      </c>
      <c r="F93" s="39" t="str">
        <f>VLOOKUP(Table26[[#This Row],[Kybermittari V2 numero]],'C2M2 V2.1'!K:M,3,FALSE)</f>
        <v>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
      <c r="G93" s="39" t="str">
        <f>VLOOKUP(Table26[[#This Row],[Kybermittari V2 numero]],Table46[[V2 lähin]:[Sama kuin B]],2,FALSE)</f>
        <v>ACCESS-3g</v>
      </c>
    </row>
    <row r="94" spans="2:7" ht="182.4" x14ac:dyDescent="0.3">
      <c r="B94" s="37" t="s">
        <v>567</v>
      </c>
      <c r="C94" s="38"/>
      <c r="D94" s="39" t="str">
        <f>VLOOKUP(Table26[[#This Row],[Kybermittari V2 numero]],Languages!B:F,4,FALSE)</f>
        <v>Pääsyoikeudet, joihin liittyy korkeampi riski, tarkastetaan perusteellisemmin ja niiden käyttöä valvotaan tarkemmin.</v>
      </c>
      <c r="E94" s="39" t="str">
        <f>VLOOKUP(Table26[[#This Row],[Kybermittari V2 numero]],'C2M2 V2.1'!K:M,2,FALSE)</f>
        <v>sama</v>
      </c>
      <c r="F94" s="39" t="str">
        <f>VLOOKUP(Table26[[#This Row],[Kybermittari V2 numero]],'C2M2 V2.1'!K:M,3,FALSE)</f>
        <v>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v>
      </c>
      <c r="G94" s="39" t="str">
        <f>VLOOKUP(Table26[[#This Row],[Kybermittari V2 numero]],Table46[[V2 lähin]:[Sama kuin B]],2,FALSE)</f>
        <v>ACCESS-3h</v>
      </c>
    </row>
    <row r="95" spans="2:7" ht="148.19999999999999" x14ac:dyDescent="0.3">
      <c r="B95" s="37" t="s">
        <v>568</v>
      </c>
      <c r="C95" s="38"/>
      <c r="D95" s="39" t="str">
        <f>VLOOKUP(Table26[[#This Row],[Kybermittari V2 numero]],Languages!B:F,4,FALSE)</f>
        <v>Pääsyoikeudet tarkastetaan ja päivitetään aika ajoin.</v>
      </c>
      <c r="E95" s="39" t="str">
        <f>VLOOKUP(Table26[[#This Row],[Kybermittari V2 numero]],'C2M2 V2.1'!K:M,2,FALSE)</f>
        <v>sama</v>
      </c>
      <c r="F95" s="39" t="str">
        <f>VLOOKUP(Table26[[#This Row],[Kybermittari V2 numero]],'C2M2 V2.1'!K:M,3,FALSE)</f>
        <v>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v>
      </c>
      <c r="G95" s="39" t="str">
        <f>VLOOKUP(Table26[[#This Row],[Kybermittari V2 numero]],Table46[[V2 lähin]:[Sama kuin B]],2,FALSE)</f>
        <v>ACCESS-3i</v>
      </c>
    </row>
    <row r="96" spans="2:7" ht="91.2" x14ac:dyDescent="0.3">
      <c r="B96" s="37" t="s">
        <v>569</v>
      </c>
      <c r="C96" s="38"/>
      <c r="D96" s="39" t="str">
        <f>VLOOKUP(Table26[[#This Row],[Kybermittari V2 numero]],Languages!B:F,4,FALSE)</f>
        <v>Pääsyoikeuksien käyttöä seurataan ja niistä pyritään tunnistamaan mahdollisia kybertapahtumia.</v>
      </c>
      <c r="E96" s="39" t="str">
        <f>VLOOKUP(Table26[[#This Row],[Kybermittari V2 numero]],'C2M2 V2.1'!K:M,2,FALSE)</f>
        <v>sama</v>
      </c>
      <c r="F96" s="39" t="str">
        <f>VLOOKUP(Table26[[#This Row],[Kybermittari V2 numero]],'C2M2 V2.1'!K:M,3,FALSE)</f>
        <v>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v>
      </c>
      <c r="G96" s="39" t="str">
        <f>VLOOKUP(Table26[[#This Row],[Kybermittari V2 numero]],Table46[[V2 lähin]:[Sama kuin B]],2,FALSE)</f>
        <v>ACCESS-3j</v>
      </c>
    </row>
    <row r="97" spans="2:7" ht="91.2" x14ac:dyDescent="0.3">
      <c r="B97" s="37" t="s">
        <v>571</v>
      </c>
      <c r="C97" s="38"/>
      <c r="D97" s="39" t="str">
        <f>VLOOKUP(Table26[[#This Row],[Kybermittari V2 numero]],Languages!B:F,4,FALSE)</f>
        <v>ACCESS-osion toimintaa varten on määritetty dokumentoidut toimintatavat, joita noudatetaan ja päivitetään säännöllisesti.</v>
      </c>
      <c r="E97" s="39" t="str">
        <f>VLOOKUP(Table26[[#This Row],[Kybermittari V2 numero]],'C2M2 V2.1'!K:M,2,FALSE)</f>
        <v>sama</v>
      </c>
      <c r="F97" s="39" t="str">
        <f>VLOOKUP(Table26[[#This Row],[Kybermittari V2 numero]],'C2M2 V2.1'!K:M,3,FALSE)</f>
        <v>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c r="G97" s="39" t="str">
        <f>VLOOKUP(Table26[[#This Row],[Kybermittari V2 numero]],Table46[[V2 lähin]:[Sama kuin B]],2,FALSE)</f>
        <v>ACCESS-4a</v>
      </c>
    </row>
    <row r="98" spans="2:7" ht="239.4" x14ac:dyDescent="0.3">
      <c r="B98" s="37" t="s">
        <v>572</v>
      </c>
      <c r="C98" s="38"/>
      <c r="D98" s="39" t="str">
        <f>VLOOKUP(Table26[[#This Row],[Kybermittari V2 numero]],Languages!B:F,4,FALSE)</f>
        <v>ACCESS-osion toimintaa varten on tarjolla riittävät resurssit (henkilöstö, rahoitus ja työkalut).</v>
      </c>
      <c r="E98" s="39" t="str">
        <f>VLOOKUP(Table26[[#This Row],[Kybermittari V2 numero]],'C2M2 V2.1'!K:M,2,FALSE)</f>
        <v>sama</v>
      </c>
      <c r="F98" s="39" t="str">
        <f>VLOOKUP(Table26[[#This Row],[Kybermittari V2 numero]],'C2M2 V2.1'!K:M,3,FALSE)</f>
        <v>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98" s="39" t="str">
        <f>VLOOKUP(Table26[[#This Row],[Kybermittari V2 numero]],Table46[[V2 lähin]:[Sama kuin B]],2,FALSE)</f>
        <v>ACCESS-4b</v>
      </c>
    </row>
    <row r="99" spans="2:7" ht="182.4" x14ac:dyDescent="0.3">
      <c r="B99" s="37" t="s">
        <v>573</v>
      </c>
      <c r="C99" s="38"/>
      <c r="D99" s="39" t="str">
        <f>VLOOKUP(Table26[[#This Row],[Kybermittari V2 numero]],Languages!B:F,4,FALSE)</f>
        <v>ACCESS-osion toimintaa ohjataan vaatimuksilla, jotka on asetettu organisaation johtotason politiikassa (tai vastaavassa ohjeistuksessa).</v>
      </c>
      <c r="E99" s="39" t="str">
        <f>VLOOKUP(Table26[[#This Row],[Kybermittari V2 numero]],'C2M2 V2.1'!K:M,2,FALSE)</f>
        <v>sama</v>
      </c>
      <c r="F99" s="39" t="str">
        <f>VLOOKUP(Table26[[#This Row],[Kybermittari V2 numero]],'C2M2 V2.1'!K:M,3,FALSE)</f>
        <v>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v>
      </c>
      <c r="G99" s="39" t="str">
        <f>VLOOKUP(Table26[[#This Row],[Kybermittari V2 numero]],Table46[[V2 lähin]:[Sama kuin B]],2,FALSE)</f>
        <v>ACCESS-4c</v>
      </c>
    </row>
    <row r="100" spans="2:7" ht="171" x14ac:dyDescent="0.3">
      <c r="B100" s="37" t="s">
        <v>574</v>
      </c>
      <c r="C100" s="38"/>
      <c r="D100" s="39" t="str">
        <f>VLOOKUP(Table26[[#This Row],[Kybermittari V2 numero]],Languages!B:F,4,FALSE)</f>
        <v>ACCESS-osion toimintaa suorittavilla työntekijöillä on riittävät tiedot ja taidot tehtäviensä suorittamiseen.</v>
      </c>
      <c r="E100" s="39" t="str">
        <f>VLOOKUP(Table26[[#This Row],[Kybermittari V2 numero]],'C2M2 V2.1'!K:M,2,FALSE)</f>
        <v>sama</v>
      </c>
      <c r="F100" s="39" t="str">
        <f>VLOOKUP(Table26[[#This Row],[Kybermittari V2 numero]],'C2M2 V2.1'!K:M,3,FALSE)</f>
        <v>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100" s="39" t="str">
        <f>VLOOKUP(Table26[[#This Row],[Kybermittari V2 numero]],Table46[[V2 lähin]:[Sama kuin B]],2,FALSE)</f>
        <v>ACCESS-4e</v>
      </c>
    </row>
    <row r="101" spans="2:7" ht="148.19999999999999" x14ac:dyDescent="0.3">
      <c r="B101" s="37" t="s">
        <v>575</v>
      </c>
      <c r="C101" s="38"/>
      <c r="D101" s="39" t="str">
        <f>VLOOKUP(Table26[[#This Row],[Kybermittari V2 numero]],Languages!B:F,4,FALSE)</f>
        <v>ACCESS-osion toiminnan suorittamiseen tarvittavat vastuut, tilivelvollisuudet ja valtuutukset on jalkautettu soveltuville työntekijöille.</v>
      </c>
      <c r="E101" s="39" t="str">
        <f>VLOOKUP(Table26[[#This Row],[Kybermittari V2 numero]],'C2M2 V2.1'!K:M,2,FALSE)</f>
        <v>sama</v>
      </c>
      <c r="F101" s="39" t="str">
        <f>VLOOKUP(Table26[[#This Row],[Kybermittari V2 numero]],'C2M2 V2.1'!K:M,3,FALSE)</f>
        <v>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101" s="39" t="str">
        <f>VLOOKUP(Table26[[#This Row],[Kybermittari V2 numero]],Table46[[V2 lähin]:[Sama kuin B]],2,FALSE)</f>
        <v>ACCESS-4d</v>
      </c>
    </row>
    <row r="102" spans="2:7" ht="34.200000000000003" x14ac:dyDescent="0.3">
      <c r="B102" s="37" t="s">
        <v>576</v>
      </c>
      <c r="C102" s="38"/>
      <c r="D102" s="39" t="str">
        <f>VLOOKUP(Table26[[#This Row],[Kybermittari V2 numero]],Languages!B:F,4,FALSE)</f>
        <v>ACCESS-osion toiminnan vaikuttavuutta arvioidaan ja seurataan.</v>
      </c>
      <c r="E102" s="39" t="str">
        <f>VLOOKUP(Table26[[#This Row],[Kybermittari V2 numero]],'C2M2 V2.1'!K:M,2,FALSE)</f>
        <v>sama</v>
      </c>
      <c r="F102" s="39" t="str">
        <f>VLOOKUP(Table26[[#This Row],[Kybermittari V2 numero]],'C2M2 V2.1'!K:M,3,FALSE)</f>
        <v>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v>
      </c>
      <c r="G102" s="39" t="str">
        <f>VLOOKUP(Table26[[#This Row],[Kybermittari V2 numero]],Table46[[V2 lähin]:[Sama kuin B]],2,FALSE)</f>
        <v>ACCESS-4f</v>
      </c>
    </row>
    <row r="103" spans="2:7" ht="91.2" x14ac:dyDescent="0.3">
      <c r="B103" s="37" t="s">
        <v>711</v>
      </c>
      <c r="C103" s="38"/>
      <c r="D103" s="39" t="str">
        <f>VLOOKUP(Table26[[#This Row],[Kybermittari V2 numero]],Languages!B:F,4,FALSE)</f>
        <v>Organisaatiolla on suunnitelma tai strategia kyberarkkitehtuurin kehittämiselle (joka sisältää esimerkiksi kyberarkkitehtuurin tavoitteet, prioriteetit, vastuut ja seurannan). Tasolla 1 sen kehittämisen ja ylläpidon ei tarvitse olla systemaattista ja säännöllistä.</v>
      </c>
      <c r="E103" s="39" t="str">
        <f>VLOOKUP(Table26[[#This Row],[Kybermittari V2 numero]],'C2M2 V2.1'!K:M,2,FALSE)</f>
        <v>sama</v>
      </c>
      <c r="F103" s="39" t="str">
        <f>VLOOKUP(Table26[[#This Row],[Kybermittari V2 numero]],'C2M2 V2.1'!K:M,3,FALSE)</f>
        <v>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v>
      </c>
      <c r="G103" s="39" t="str">
        <f>VLOOKUP(Table26[[#This Row],[Kybermittari V2 numero]],Table46[[V2 lähin]:[Sama kuin B]],2,FALSE)</f>
        <v>ARCHITECTURE-1a</v>
      </c>
    </row>
    <row r="104" spans="2:7" ht="136.80000000000001" x14ac:dyDescent="0.3">
      <c r="B104" s="37" t="s">
        <v>712</v>
      </c>
      <c r="C104" s="38"/>
      <c r="D104" s="39" t="str">
        <f>VLOOKUP(Table26[[#This Row],[Kybermittari V2 numero]],Languages!B:F,4,FALSE)</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E104" s="39" t="str">
        <f>VLOOKUP(Table26[[#This Row],[Kybermittari V2 numero]],'C2M2 V2.1'!K:M,2,FALSE)</f>
        <v>sama</v>
      </c>
      <c r="F104" s="39" t="str">
        <f>VLOOKUP(Table26[[#This Row],[Kybermittari V2 numero]],'C2M2 V2.1'!K:M,3,FALSE)</f>
        <v>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v>
      </c>
      <c r="G104" s="39" t="str">
        <f>VLOOKUP(Table26[[#This Row],[Kybermittari V2 numero]],Table46[[V2 lähin]:[Sama kuin B]],2,FALSE)</f>
        <v>ARCHITECTURE-1b</v>
      </c>
    </row>
    <row r="105" spans="2:7" ht="159.6" x14ac:dyDescent="0.3">
      <c r="B105" s="37" t="s">
        <v>713</v>
      </c>
      <c r="C105" s="38"/>
      <c r="D105" s="39" t="str">
        <f>VLOOKUP(Table26[[#This Row],[Kybermittari V2 numero]],Languages!B:F,4,FALSE)</f>
        <v>Kyberarkkitehtuuri on määritetty, dokumentoitu ja sitä ylläpidetään. Arkkitehtuuri kattaa organisaation IT/OT järjestelmät ja verkot ja se on linjassa järjestelmien, laitteiden, ohjelmistojen ja tietovarantojen kategorisoinnin ja priorisoinnin kanssa.</v>
      </c>
      <c r="E105" s="39" t="str">
        <f>VLOOKUP(Table26[[#This Row],[Kybermittari V2 numero]],'C2M2 V2.1'!K:M,2,FALSE)</f>
        <v>sama</v>
      </c>
      <c r="F105" s="39" t="str">
        <f>VLOOKUP(Table26[[#This Row],[Kybermittari V2 numero]],'C2M2 V2.1'!K:M,3,FALSE)</f>
        <v>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
      <c r="G105" s="39" t="str">
        <f>VLOOKUP(Table26[[#This Row],[Kybermittari V2 numero]],Table46[[V2 lähin]:[Sama kuin B]],2,FALSE)</f>
        <v>ARCHITECTURE-1c</v>
      </c>
    </row>
    <row r="106" spans="2:7" ht="102.6" x14ac:dyDescent="0.3">
      <c r="B106" s="37" t="s">
        <v>714</v>
      </c>
      <c r="C106" s="38"/>
      <c r="D106" s="39" t="str">
        <f>VLOOKUP(Table26[[#This Row],[Kybermittari V2 numero]],Languages!B:F,4,FALSE)</f>
        <v>Kyberarkkitehtuurille on määritetty hallintamalli (ref. "governance"), jota ylläpidetään (esim. arkkitehtuurin arviointitoimikunta). Hallintamalli kattaa vaatimukset säännöllisistä arkkitehtuurikatselmoinneista sekä päätöksenteon poikkeusprosessille.</v>
      </c>
      <c r="E106" s="39" t="str">
        <f>VLOOKUP(Table26[[#This Row],[Kybermittari V2 numero]],'C2M2 V2.1'!K:M,2,FALSE)</f>
        <v>sama</v>
      </c>
      <c r="F106" s="39" t="str">
        <f>VLOOKUP(Table26[[#This Row],[Kybermittari V2 numero]],'C2M2 V2.1'!K:M,3,FALSE)</f>
        <v>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v>
      </c>
      <c r="G106" s="39" t="str">
        <f>VLOOKUP(Table26[[#This Row],[Kybermittari V2 numero]],Table46[[V2 lähin]:[Sama kuin B]],2,FALSE)</f>
        <v>ARCHITECTURE-1d</v>
      </c>
    </row>
    <row r="107" spans="2:7" ht="91.2" x14ac:dyDescent="0.3">
      <c r="B107" s="37" t="s">
        <v>715</v>
      </c>
      <c r="C107" s="38"/>
      <c r="D107" s="39" t="str">
        <f>VLOOKUP(Table26[[#This Row],[Kybermittari V2 numero]],Languages!B:F,4,FALSE)</f>
        <v>Kyberarkkitehtuuri määrittää kyberturvallisuusvaatimukset toiminnon kannalta tärkeille laitteille, ohjelmistoille ja tietovarannoille.</v>
      </c>
      <c r="E107" s="39" t="str">
        <f>VLOOKUP(Table26[[#This Row],[Kybermittari V2 numero]],'C2M2 V2.1'!K:M,2,FALSE)</f>
        <v>sama</v>
      </c>
      <c r="F107" s="39" t="str">
        <f>VLOOKUP(Table26[[#This Row],[Kybermittari V2 numero]],'C2M2 V2.1'!K:M,3,FALSE)</f>
        <v>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
      <c r="G107" s="39" t="str">
        <f>VLOOKUP(Table26[[#This Row],[Kybermittari V2 numero]],Table46[[V2 lähin]:[Sama kuin B]],2,FALSE)</f>
        <v>ARCHITECTURE-1f</v>
      </c>
    </row>
    <row r="108" spans="2:7" ht="102.6" x14ac:dyDescent="0.3">
      <c r="B108" s="37" t="s">
        <v>716</v>
      </c>
      <c r="C108" s="38"/>
      <c r="D108" s="39" t="str">
        <f>VLOOKUP(Table26[[#This Row],[Kybermittari V2 numero]],Languages!B:F,4,FALSE)</f>
        <v>Kyberturvallisuuden suojausmekanismit on valittu ja toteutettu siten, että kyberturvallisuusvaatimukset toteutuvat.</v>
      </c>
      <c r="E108" s="39" t="str">
        <f>VLOOKUP(Table26[[#This Row],[Kybermittari V2 numero]],'C2M2 V2.1'!K:M,2,FALSE)</f>
        <v>sama</v>
      </c>
      <c r="F108" s="39" t="str">
        <f>VLOOKUP(Table26[[#This Row],[Kybermittari V2 numero]],'C2M2 V2.1'!K:M,3,FALSE)</f>
        <v>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v>
      </c>
      <c r="G108" s="39" t="str">
        <f>VLOOKUP(Table26[[#This Row],[Kybermittari V2 numero]],Table46[[V2 lähin]:[Sama kuin B]],2,FALSE)</f>
        <v>ARCHITECTURE-1g</v>
      </c>
    </row>
    <row r="109" spans="2:7" ht="91.2" x14ac:dyDescent="0.3">
      <c r="B109" s="37" t="s">
        <v>717</v>
      </c>
      <c r="C109" s="38"/>
      <c r="D109" s="39" t="str">
        <f>VLOOKUP(Table26[[#This Row],[Kybermittari V2 numero]],Languages!B:F,4,FALSE)</f>
        <v>Kyberarkkitehtuurin kehittämissuunnitelma tai strategia ja kyberarkkitehtuurin hallinta ovat linjassa organisaation yritysarkkitehtuuristrategian (myös "kokonaisarkkitehtuuri") ja yritysarkkitehtuurin hallinnan kanssa.</v>
      </c>
      <c r="E109" s="39" t="str">
        <f>VLOOKUP(Table26[[#This Row],[Kybermittari V2 numero]],'C2M2 V2.1'!K:M,2,FALSE)</f>
        <v>sama</v>
      </c>
      <c r="F109" s="39" t="str">
        <f>VLOOKUP(Table26[[#This Row],[Kybermittari V2 numero]],'C2M2 V2.1'!K:M,3,FALSE)</f>
        <v>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v>
      </c>
      <c r="G109" s="39" t="str">
        <f>VLOOKUP(Table26[[#This Row],[Kybermittari V2 numero]],Table46[[V2 lähin]:[Sama kuin B]],2,FALSE)</f>
        <v>ARCHITECTURE-1h</v>
      </c>
    </row>
    <row r="110" spans="2:7" ht="102.6" x14ac:dyDescent="0.3">
      <c r="B110" s="37" t="s">
        <v>718</v>
      </c>
      <c r="C110" s="38"/>
      <c r="D110" s="39" t="str">
        <f>VLOOKUP(Table26[[#This Row],[Kybermittari V2 numero]],Languages!B:F,4,FALSE)</f>
        <v>Organisaation järjestelmien ja verkkojen vaatimustenmukaisuutta kyberarkkitehtuuriin nähden arvioidaan aika ajoin ja määriteltyjen tilanteiden kuten järjestelmämuutosten tai ulkoisten tapahtumien yhteydessä.</v>
      </c>
      <c r="E110" s="39" t="str">
        <f>VLOOKUP(Table26[[#This Row],[Kybermittari V2 numero]],'C2M2 V2.1'!K:M,2,FALSE)</f>
        <v>sama</v>
      </c>
      <c r="F110" s="39" t="str">
        <f>VLOOKUP(Table26[[#This Row],[Kybermittari V2 numero]],'C2M2 V2.1'!K:M,3,FALSE)</f>
        <v>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v>
      </c>
      <c r="G110" s="39" t="str">
        <f>VLOOKUP(Table26[[#This Row],[Kybermittari V2 numero]],Table46[[V2 lähin]:[Sama kuin B]],2,FALSE)</f>
        <v>ARCHITECTURE-1i</v>
      </c>
    </row>
    <row r="111" spans="2:7" ht="136.80000000000001" x14ac:dyDescent="0.3">
      <c r="B111" s="37" t="s">
        <v>719</v>
      </c>
      <c r="C111" s="38"/>
      <c r="D111" s="39" t="str">
        <f>VLOOKUP(Table26[[#This Row],[Kybermittari V2 numero]],Languages!B:F,4,FALSE)</f>
        <v>Kyberarkkitehtuuria ohjaavat organisaation riskiarvioinneista saama tieto [kts. RISK-3d] sekä organisaation uhkaprofiili [kts. THREAT-2d].</v>
      </c>
      <c r="E111" s="39" t="str">
        <f>VLOOKUP(Table26[[#This Row],[Kybermittari V2 numero]],'C2M2 V2.1'!K:M,2,FALSE)</f>
        <v>Pieni muutos</v>
      </c>
      <c r="F111" s="39" t="str">
        <f>VLOOKUP(Table26[[#This Row],[Kybermittari V2 numero]],'C2M2 V2.1'!K:M,3,FALSE)</f>
        <v>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
      <c r="G111" s="39" t="str">
        <f>VLOOKUP(Table26[[#This Row],[Kybermittari V2 numero]],Table46[[V2 lähin]:[Sama kuin B]],2,FALSE)</f>
        <v>ARCHITECTURE-1j</v>
      </c>
    </row>
    <row r="112" spans="2:7" ht="125.4" x14ac:dyDescent="0.3">
      <c r="B112" s="37" t="s">
        <v>720</v>
      </c>
      <c r="C112" s="38"/>
      <c r="D112" s="39" t="str">
        <f>VLOOKUP(Table26[[#This Row],[Kybermittari V2 numero]],Languages!B:F,4,FALSE)</f>
        <v>Kyberarkkitehtuuri käsittelee ennalta määriteltyjä toimintatiloja [kts. SITUATION-3h].</v>
      </c>
      <c r="E112" s="39" t="str">
        <f>VLOOKUP(Table26[[#This Row],[Kybermittari V2 numero]],'C2M2 V2.1'!K:M,2,FALSE)</f>
        <v>sama</v>
      </c>
      <c r="F112" s="39" t="str">
        <f>VLOOKUP(Table26[[#This Row],[Kybermittari V2 numero]],'C2M2 V2.1'!K:M,3,FALSE)</f>
        <v>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
      <c r="G112" s="39" t="str">
        <f>VLOOKUP(Table26[[#This Row],[Kybermittari V2 numero]],Table46[[V2 lähin]:[Sama kuin B]],2,FALSE)</f>
        <v>ARCHITECTURE-1k</v>
      </c>
    </row>
    <row r="113" spans="2:7" ht="114" x14ac:dyDescent="0.3">
      <c r="B113" s="37" t="s">
        <v>722</v>
      </c>
      <c r="C113" s="38"/>
      <c r="D113" s="39" t="str">
        <f>VLOOKUP(Table26[[#This Row],[Kybermittari V2 numero]],Languages!B:F,4,FALSE)</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E113" s="39" t="str">
        <f>VLOOKUP(Table26[[#This Row],[Kybermittari V2 numero]],'C2M2 V2.1'!K:M,2,FALSE)</f>
        <v>sama</v>
      </c>
      <c r="F113" s="39" t="str">
        <f>VLOOKUP(Table26[[#This Row],[Kybermittari V2 numero]],'C2M2 V2.1'!K:M,3,FALSE)</f>
        <v>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c r="G113" s="39" t="str">
        <f>VLOOKUP(Table26[[#This Row],[Kybermittari V2 numero]],Table46[[V2 lähin]:[Sama kuin B]],2,FALSE)</f>
        <v>ARCHITECTURE-2b</v>
      </c>
    </row>
    <row r="114" spans="2:7" ht="262.2" x14ac:dyDescent="0.3">
      <c r="B114" s="37" t="s">
        <v>723</v>
      </c>
      <c r="C114" s="38"/>
      <c r="D114" s="39" t="str">
        <f>VLOOKUP(Table26[[#This Row],[Kybermittari V2 numero]],Languages!B:F,4,FALSE)</f>
        <v>Toiminnon kannalta tärkeät laitteet, ohjelmistot ja tietovarannot on segmentoitu loogisesti tai fyysisesti eri turvallisuusvyöhykkeisiin perustuen niille asetettuihin kyberturvallisuusvaatimuksiin [kts. ASSET-1a, ASSET-2a].</v>
      </c>
      <c r="E114" s="39" t="str">
        <f>VLOOKUP(Table26[[#This Row],[Kybermittari V2 numero]],'C2M2 V2.1'!K:M,2,FALSE)</f>
        <v>pieni muutos</v>
      </c>
      <c r="F114" s="39" t="str">
        <f>VLOOKUP(Table26[[#This Row],[Kybermittari V2 numero]],'C2M2 V2.1'!K:M,3,FALSE)</f>
        <v>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c r="G114" s="39" t="str">
        <f>VLOOKUP(Table26[[#This Row],[Kybermittari V2 numero]],Table46[[V2 lähin]:[Sama kuin B]],2,FALSE)</f>
        <v>ARCHITECTURE-2d</v>
      </c>
    </row>
    <row r="115" spans="2:7" ht="102.6" x14ac:dyDescent="0.3">
      <c r="B115" s="37" t="s">
        <v>724</v>
      </c>
      <c r="C115" s="38"/>
      <c r="D115" s="39" t="str">
        <f>VLOOKUP(Table26[[#This Row],[Kybermittari V2 numero]],Languages!B:F,4,FALSE)</f>
        <v>Verkkojen suojauksessa huomioidaan pienimmän valtuuden ja pienimmän toiminnallisuuden periaatteet.</v>
      </c>
      <c r="E115" s="39" t="str">
        <f>VLOOKUP(Table26[[#This Row],[Kybermittari V2 numero]],'C2M2 V2.1'!K:M,2,FALSE)</f>
        <v>sama</v>
      </c>
      <c r="F115" s="39" t="str">
        <f>VLOOKUP(Table26[[#This Row],[Kybermittari V2 numero]],'C2M2 V2.1'!K:M,3,FALSE)</f>
        <v>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
      <c r="G115" s="39" t="str">
        <f>VLOOKUP(Table26[[#This Row],[Kybermittari V2 numero]],Table46[[V2 lähin]:[Sama kuin B]],2,FALSE)</f>
        <v>ARCHITECTURE-2e</v>
      </c>
    </row>
    <row r="116" spans="2:7" ht="114" x14ac:dyDescent="0.3">
      <c r="B116" s="37" t="s">
        <v>725</v>
      </c>
      <c r="C116" s="38"/>
      <c r="D116" s="39" t="str">
        <f>VLOOKUP(Table26[[#This Row],[Kybermittari V2 numero]],Languages!B:F,4,FALSE)</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E116" s="39" t="str">
        <f>VLOOKUP(Table26[[#This Row],[Kybermittari V2 numero]],'C2M2 V2.1'!K:M,2,FALSE)</f>
        <v>sama</v>
      </c>
      <c r="F116" s="39" t="str">
        <f>VLOOKUP(Table26[[#This Row],[Kybermittari V2 numero]],'C2M2 V2.1'!K:M,3,FALSE)</f>
        <v>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
      <c r="G116" s="39" t="str">
        <f>VLOOKUP(Table26[[#This Row],[Kybermittari V2 numero]],Table46[[V2 lähin]:[Sama kuin B]],2,FALSE)</f>
        <v>ARCHITECTURE-2c</v>
      </c>
    </row>
    <row r="117" spans="2:7" ht="79.8" x14ac:dyDescent="0.3">
      <c r="B117" s="37" t="s">
        <v>726</v>
      </c>
      <c r="C117" s="38"/>
      <c r="D117" s="39" t="str">
        <f>VLOOKUP(Table26[[#This Row],[Kybermittari V2 numero]],Languages!B:F,4,FALSE)</f>
        <v>Verkkojen suojaamiseen kuuluu valittujen turvallisuusvyöhykkeiden verkkoliikenteen valvonta, analysointi ja hallinta (esimerkiksi palomuurit, whitelisting, murtojen havaitsemis- ja estämisjärjestelmät (IDPS)).</v>
      </c>
      <c r="E117" s="39" t="e">
        <f>VLOOKUP(Table26[[#This Row],[Kybermittari V2 numero]],'C2M2 V2.1'!K:M,2,FALSE)</f>
        <v>#N/A</v>
      </c>
      <c r="F117" s="39" t="e">
        <f>VLOOKUP(Table26[[#This Row],[Kybermittari V2 numero]],'C2M2 V2.1'!K:M,3,FALSE)</f>
        <v>#N/A</v>
      </c>
      <c r="G117" s="39">
        <f>VLOOKUP(Table26[[#This Row],[Kybermittari V2 numero]],Table46[[V2 lähin]:[Sama kuin B]],2,FALSE)</f>
        <v>0</v>
      </c>
    </row>
    <row r="118" spans="2:7" ht="125.4" x14ac:dyDescent="0.3">
      <c r="B118" s="37" t="s">
        <v>727</v>
      </c>
      <c r="C118" s="38"/>
      <c r="D118" s="39" t="str">
        <f>VLOOKUP(Table26[[#This Row],[Kybermittari V2 numero]],Languages!B:F,4,FALSE)</f>
        <v>Verkkoliikennettä ja sähköpostia valvotaan, analysoidaan ja hallitaan (esimerkiksi estämällä haitallisia linkkejä tai epäilyttäviä latauksia, sähköpostin autentikointi tai IP-osoitteiden estäminen).</v>
      </c>
      <c r="E118" s="39" t="str">
        <f>VLOOKUP(Table26[[#This Row],[Kybermittari V2 numero]],'C2M2 V2.1'!K:M,2,FALSE)</f>
        <v>sama</v>
      </c>
      <c r="F118" s="39" t="str">
        <f>VLOOKUP(Table26[[#This Row],[Kybermittari V2 numero]],'C2M2 V2.1'!K:M,3,FALSE)</f>
        <v>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
      <c r="G118" s="39" t="str">
        <f>VLOOKUP(Table26[[#This Row],[Kybermittari V2 numero]],Table46[[V2 lähin]:[Sama kuin B]],2,FALSE)</f>
        <v>ARCHITECTURE-2g</v>
      </c>
    </row>
    <row r="119" spans="2:7" ht="285" x14ac:dyDescent="0.3">
      <c r="B119" s="37" t="s">
        <v>728</v>
      </c>
      <c r="C119" s="38"/>
      <c r="D119" s="39" t="str">
        <f>VLOOKUP(Table26[[#This Row],[Kybermittari V2 numero]],Languages!B:F,4,FALSE)</f>
        <v>Kaikki laitteet, ohjelmistot ja tietovarannot on segmentoitu turvallisuusvyöhykkeisiin perustuen niille asetettuihin kybervaatimuksiin.</v>
      </c>
      <c r="E119" s="39" t="str">
        <f>VLOOKUP(Table26[[#This Row],[Kybermittari V2 numero]],'C2M2 V2.1'!K:M,2,FALSE)</f>
        <v>sama</v>
      </c>
      <c r="F119" s="39" t="str">
        <f>VLOOKUP(Table26[[#This Row],[Kybermittari V2 numero]],'C2M2 V2.1'!K:M,3,FALSE)</f>
        <v>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c r="G119" s="39" t="str">
        <f>VLOOKUP(Table26[[#This Row],[Kybermittari V2 numero]],Table46[[V2 lähin]:[Sama kuin B]],2,FALSE)</f>
        <v>ARCHITECTURE-2h</v>
      </c>
    </row>
    <row r="120" spans="2:7" ht="91.2" x14ac:dyDescent="0.3">
      <c r="B120" s="37" t="s">
        <v>729</v>
      </c>
      <c r="C120" s="38"/>
      <c r="D120" s="39" t="str">
        <f>VLOOKUP(Table26[[#This Row],[Kybermittari V2 numero]],Languages!B:F,4,FALSE)</f>
        <v>Verkkojen eristys on toteutettu soveltuvin osin siten että laitteet, ohjelmistot ja tietovarannot on segmentoitu loogisesti tai fyysisesti omiin turva-alueisiinsa, joilla on jokaisella oma todentamisensa.</v>
      </c>
      <c r="E120" s="39" t="str">
        <f>VLOOKUP(Table26[[#This Row],[Kybermittari V2 numero]],'C2M2 V2.1'!K:M,2,FALSE)</f>
        <v>pieni muutos</v>
      </c>
      <c r="F120" s="39" t="str">
        <f>VLOOKUP(Table26[[#This Row],[Kybermittari V2 numero]],'C2M2 V2.1'!K:M,3,FALSE)</f>
        <v>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c r="G120" s="39" t="str">
        <f>VLOOKUP(Table26[[#This Row],[Kybermittari V2 numero]],Table46[[V2 lähin]:[Sama kuin B]],2,FALSE)</f>
        <v>ARCHITECTURE-2i</v>
      </c>
    </row>
    <row r="121" spans="2:7" ht="136.80000000000001" x14ac:dyDescent="0.3">
      <c r="B121" s="37" t="s">
        <v>730</v>
      </c>
      <c r="C121" s="38"/>
      <c r="D121" s="39" t="str">
        <f>VLOOKUP(Table26[[#This Row],[Kybermittari V2 numero]],Languages!B:F,4,FALSE)</f>
        <v>Mahdolliset OT-verkot ovat toiminnallisesti erillään IT-verkoista siten, että OT-toiminnot eivät häiriinny IT-järjestelmien vikaantuessa. [Tulkintaohje: mikäli OT-verkkoja tai vastaavia ei ole, aseteta käytäntö "täysin toteutetuksi"]</v>
      </c>
      <c r="E121" s="39" t="str">
        <f>VLOOKUP(Table26[[#This Row],[Kybermittari V2 numero]],'C2M2 V2.1'!K:M,2,FALSE)</f>
        <v>pieni muutos</v>
      </c>
      <c r="F121" s="39" t="str">
        <f>VLOOKUP(Table26[[#This Row],[Kybermittari V2 numero]],'C2M2 V2.1'!K:M,3,FALSE)</f>
        <v>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c r="G121" s="39" t="str">
        <f>VLOOKUP(Table26[[#This Row],[Kybermittari V2 numero]],Table46[[V2 lähin]:[Sama kuin B]],2,FALSE)</f>
        <v>ARCHITECTURE-2j</v>
      </c>
    </row>
    <row r="122" spans="2:7" ht="68.400000000000006" x14ac:dyDescent="0.3">
      <c r="B122" s="37" t="s">
        <v>731</v>
      </c>
      <c r="C122" s="38"/>
      <c r="D122" s="39" t="str">
        <f>VLOOKUP(Table26[[#This Row],[Kybermittari V2 numero]],Languages!B:F,4,FALSE)</f>
        <v>Verkkoyhteyksiä suojataan suhteessa niiden organisaatiolle aiheuttamaan riskiin (esimerkiksi suojattujen yhteyksien käyttö etäyhteyden yli tehtävissä hallinta- tai ylläpitotoimissa).</v>
      </c>
      <c r="E122" s="39" t="e">
        <f>VLOOKUP(Table26[[#This Row],[Kybermittari V2 numero]],'C2M2 V2.1'!K:M,2,FALSE)</f>
        <v>#N/A</v>
      </c>
      <c r="F122" s="39" t="e">
        <f>VLOOKUP(Table26[[#This Row],[Kybermittari V2 numero]],'C2M2 V2.1'!K:M,3,FALSE)</f>
        <v>#N/A</v>
      </c>
      <c r="G122" s="39">
        <f>VLOOKUP(Table26[[#This Row],[Kybermittari V2 numero]],Table46[[V2 lähin]:[Sama kuin B]],2,FALSE)</f>
        <v>0</v>
      </c>
    </row>
    <row r="123" spans="2:7" ht="79.8" x14ac:dyDescent="0.3">
      <c r="B123" s="37" t="s">
        <v>732</v>
      </c>
      <c r="C123" s="38"/>
      <c r="D123" s="39" t="str">
        <f>VLOOKUP(Table26[[#This Row],[Kybermittari V2 numero]],Languages!B:F,4,FALSE)</f>
        <v>Laitteiden yhteyksiä verkkoon hallitaan siten, että vain luvalliset laitteet voivat muodostaa yhteyden (esimerkiksi laitetason pääsynhallinta (NAC)).</v>
      </c>
      <c r="E123" s="39" t="str">
        <f>VLOOKUP(Table26[[#This Row],[Kybermittari V2 numero]],'C2M2 V2.1'!K:M,2,FALSE)</f>
        <v>sama</v>
      </c>
      <c r="F123" s="39" t="str">
        <f>VLOOKUP(Table26[[#This Row],[Kybermittari V2 numero]],'C2M2 V2.1'!K:M,3,FALSE)</f>
        <v>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
      <c r="G123" s="39" t="str">
        <f>VLOOKUP(Table26[[#This Row],[Kybermittari V2 numero]],Table46[[V2 lähin]:[Sama kuin B]],2,FALSE)</f>
        <v>ARCHITECTURE-2k</v>
      </c>
    </row>
    <row r="124" spans="2:7" ht="102.6" x14ac:dyDescent="0.3">
      <c r="B124" s="37" t="s">
        <v>733</v>
      </c>
      <c r="C124" s="38"/>
      <c r="D124" s="39" t="str">
        <f>VLOOKUP(Table26[[#This Row],[Kybermittari V2 numero]],Languages!B:F,4,FALSE)</f>
        <v>Kyberarkkitehtuuri mahdollistaa saastuneiden laitteiden, ohjelmistojen ja tietovarantojen erottamisen muista.</v>
      </c>
      <c r="E124" s="39" t="str">
        <f>VLOOKUP(Table26[[#This Row],[Kybermittari V2 numero]],'C2M2 V2.1'!K:M,2,FALSE)</f>
        <v>sama</v>
      </c>
      <c r="F124" s="39" t="str">
        <f>VLOOKUP(Table26[[#This Row],[Kybermittari V2 numero]],'C2M2 V2.1'!K:M,3,FALSE)</f>
        <v>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c r="G124" s="39" t="str">
        <f>VLOOKUP(Table26[[#This Row],[Kybermittari V2 numero]],Table46[[V2 lähin]:[Sama kuin B]],2,FALSE)</f>
        <v>ARCHITECTURE-2l</v>
      </c>
    </row>
    <row r="125" spans="2:7" ht="125.4" x14ac:dyDescent="0.3">
      <c r="B125" s="37" t="s">
        <v>734</v>
      </c>
      <c r="C125" s="38"/>
      <c r="D125" s="39" t="str">
        <f>VLOOKUP(Table26[[#This Row],[Kybermittari V2 numero]],Languages!B:F,4,FALSE)</f>
        <v>Kyberturvallisuuden suojausmekanismeja on käytössä toiminnon kannalta tärkeille laitteille, ohjelmistoille ja tietovarannoille. Tasolla 1 tämän ei tarvitse olla systemaattista ja säännöllistä.</v>
      </c>
      <c r="E125" s="39" t="str">
        <f>VLOOKUP(Table26[[#This Row],[Kybermittari V2 numero]],'C2M2 V2.1'!K:M,2,FALSE)</f>
        <v>muutos</v>
      </c>
      <c r="F125" s="39" t="str">
        <f>VLOOKUP(Table26[[#This Row],[Kybermittari V2 numero]],'C2M2 V2.1'!K:M,3,FALSE)</f>
        <v>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
      <c r="G125" s="39" t="str">
        <f>VLOOKUP(Table26[[#This Row],[Kybermittari V2 numero]],Table46[[V2 lähin]:[Sama kuin B]],2,FALSE)</f>
        <v>ARCHITECTURE-3a</v>
      </c>
    </row>
    <row r="126" spans="2:7" ht="45.6" x14ac:dyDescent="0.3">
      <c r="B126" s="37" t="s">
        <v>735</v>
      </c>
      <c r="C126" s="38"/>
      <c r="D126" s="39" t="str">
        <f>VLOOKUP(Table26[[#This Row],[Kybermittari V2 numero]],Languages!B:F,4,FALSE)</f>
        <v>Tiukempia suojausmekanismeja käytetään korkean prioriteetin laitteille, ohjelmistoille ja tietovarannoille.</v>
      </c>
      <c r="E126" s="39" t="e">
        <f>VLOOKUP(Table26[[#This Row],[Kybermittari V2 numero]],'C2M2 V2.1'!K:M,2,FALSE)</f>
        <v>#N/A</v>
      </c>
      <c r="F126" s="39" t="e">
        <f>VLOOKUP(Table26[[#This Row],[Kybermittari V2 numero]],'C2M2 V2.1'!K:M,3,FALSE)</f>
        <v>#N/A</v>
      </c>
      <c r="G126" s="39">
        <f>VLOOKUP(Table26[[#This Row],[Kybermittari V2 numero]],Table46[[V2 lähin]:[Sama kuin B]],2,FALSE)</f>
        <v>0</v>
      </c>
    </row>
    <row r="127" spans="2:7" ht="159.6" x14ac:dyDescent="0.3">
      <c r="B127" s="37" t="s">
        <v>736</v>
      </c>
      <c r="C127" s="38"/>
      <c r="D127" s="39" t="str">
        <f>VLOOKUP(Table26[[#This Row],[Kybermittari V2 numero]],Languages!B:F,4,FALSE)</f>
        <v>Pienimmän käyttöoikeuden periaate on pantu täytäntöön (esimerkiksi rajoittamalla hallinta- tai ylläpitotunnusten oikeuksia).</v>
      </c>
      <c r="E127" s="39" t="str">
        <f>VLOOKUP(Table26[[#This Row],[Kybermittari V2 numero]],'C2M2 V2.1'!K:M,2,FALSE)</f>
        <v>sama</v>
      </c>
      <c r="F127" s="39" t="str">
        <f>VLOOKUP(Table26[[#This Row],[Kybermittari V2 numero]],'C2M2 V2.1'!K:M,3,FALSE)</f>
        <v>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
      <c r="G127" s="39" t="str">
        <f>VLOOKUP(Table26[[#This Row],[Kybermittari V2 numero]],Table46[[V2 lähin]:[Sama kuin B]],2,FALSE)</f>
        <v>ARCHITECTURE-3c</v>
      </c>
    </row>
    <row r="128" spans="2:7" ht="91.2" x14ac:dyDescent="0.3">
      <c r="B128" s="37" t="s">
        <v>737</v>
      </c>
      <c r="C128" s="38"/>
      <c r="D128" s="39" t="str">
        <f>VLOOKUP(Table26[[#This Row],[Kybermittari V2 numero]],Languages!B:F,4,FALSE)</f>
        <v>Pienimmän toiminnallisuuden periaate on pantu täytäntöön (esim. rajoittamalla käytettäviä palveluita, ohjelmia, portteja tai liitettäviä laitteita).</v>
      </c>
      <c r="E128" s="39" t="str">
        <f>VLOOKUP(Table26[[#This Row],[Kybermittari V2 numero]],'C2M2 V2.1'!K:M,2,FALSE)</f>
        <v>sama</v>
      </c>
      <c r="F128" s="39" t="str">
        <f>VLOOKUP(Table26[[#This Row],[Kybermittari V2 numero]],'C2M2 V2.1'!K:M,3,FALSE)</f>
        <v>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
      <c r="G128" s="39" t="str">
        <f>VLOOKUP(Table26[[#This Row],[Kybermittari V2 numero]],Table46[[V2 lähin]:[Sama kuin B]],2,FALSE)</f>
        <v>ARCHITECTURE-3d</v>
      </c>
    </row>
    <row r="129" spans="2:7" ht="91.2" x14ac:dyDescent="0.3">
      <c r="B129" s="37" t="s">
        <v>738</v>
      </c>
      <c r="C129" s="38"/>
      <c r="D129" s="39" t="str">
        <f>VLOOKUP(Table26[[#This Row],[Kybermittari V2 numero]],Languages!B:F,4,FALSE)</f>
        <v>Turvallisia konfiguraatioita käytetään soveltuvin osin osana laitteiden, ohjelmistojen ja tietovarantojen käyttöönottoprosessia.</v>
      </c>
      <c r="E129" s="39" t="str">
        <f>VLOOKUP(Table26[[#This Row],[Kybermittari V2 numero]],'C2M2 V2.1'!K:M,2,FALSE)</f>
        <v>Pieni muutos</v>
      </c>
      <c r="F129" s="39" t="str">
        <f>VLOOKUP(Table26[[#This Row],[Kybermittari V2 numero]],'C2M2 V2.1'!K:M,3,FALSE)</f>
        <v>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v>
      </c>
      <c r="G129" s="39" t="str">
        <f>VLOOKUP(Table26[[#This Row],[Kybermittari V2 numero]],Table46[[V2 lähin]:[Sama kuin B]],2,FALSE)</f>
        <v>ARCHITECTURE-3e</v>
      </c>
    </row>
    <row r="130" spans="2:7" ht="102.6" x14ac:dyDescent="0.3">
      <c r="B130" s="37" t="s">
        <v>739</v>
      </c>
      <c r="C130" s="38"/>
      <c r="D130" s="39" t="str">
        <f>VLOOKUP(Table26[[#This Row],[Kybermittari V2 numero]],Languages!B:F,4,FALSE)</f>
        <v>Tietoturvaohjelmistot vaaditaan soveltuvin osin osana laitteiden konfiguraatiota (esimerkiksi päätelaitteen turva- ja havainnointiratkaisut tai päätelaitekohtaiset palomuuriratkaisut).</v>
      </c>
      <c r="E130" s="39" t="str">
        <f>VLOOKUP(Table26[[#This Row],[Kybermittari V2 numero]],'C2M2 V2.1'!K:M,2,FALSE)</f>
        <v>sama</v>
      </c>
      <c r="F130" s="39" t="str">
        <f>VLOOKUP(Table26[[#This Row],[Kybermittari V2 numero]],'C2M2 V2.1'!K:M,3,FALSE)</f>
        <v>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v>
      </c>
      <c r="G130" s="39" t="str">
        <f>VLOOKUP(Table26[[#This Row],[Kybermittari V2 numero]],Table46[[V2 lähin]:[Sama kuin B]],2,FALSE)</f>
        <v>ARCHITECTURE-3f</v>
      </c>
    </row>
    <row r="131" spans="2:7" ht="45.6" x14ac:dyDescent="0.3">
      <c r="B131" s="37" t="s">
        <v>740</v>
      </c>
      <c r="C131" s="38"/>
      <c r="D131" s="39" t="str">
        <f>VLOOKUP(Table26[[#This Row],[Kybermittari V2 numero]],Languages!B:F,4,FALSE)</f>
        <v>Siirrettäviä ja irrotettavia muistilaitteita valvotaan (esimerkiksi rajoittamalla USB-laitteiden tai ulkoisten levyjen käyttöä).</v>
      </c>
      <c r="E131" s="39" t="str">
        <f>VLOOKUP(Table26[[#This Row],[Kybermittari V2 numero]],'C2M2 V2.1'!K:M,2,FALSE)</f>
        <v>sama</v>
      </c>
      <c r="F131" s="39" t="str">
        <f>VLOOKUP(Table26[[#This Row],[Kybermittari V2 numero]],'C2M2 V2.1'!K:M,3,FALSE)</f>
        <v>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v>
      </c>
      <c r="G131" s="39" t="str">
        <f>VLOOKUP(Table26[[#This Row],[Kybermittari V2 numero]],Table46[[V2 lähin]:[Sama kuin B]],2,FALSE)</f>
        <v>ARCHITECTURE-3g</v>
      </c>
    </row>
    <row r="132" spans="2:7" ht="136.80000000000001" x14ac:dyDescent="0.3">
      <c r="B132" s="37" t="s">
        <v>741</v>
      </c>
      <c r="C132" s="38"/>
      <c r="D132" s="39" t="str">
        <f>VLOOKUP(Table26[[#This Row],[Kybermittari V2 numero]],Languages!B:F,4,FALSE)</f>
        <v>Kyberturvallisuuden suojausmekanismeja (mukaan lukien fyysiset pääsynhallinnan keinot) käytetään kaikkien toimintoon kuuluvien laitteiden, ohjelmistojen ja tietovarantojen kohdalla, joko laitetasolla tai muilla keinoin, mikäli laitetason kontrolleja ei voida toteuttaa.</v>
      </c>
      <c r="E132" s="39" t="str">
        <f>VLOOKUP(Table26[[#This Row],[Kybermittari V2 numero]],'C2M2 V2.1'!K:M,2,FALSE)</f>
        <v>Pieni muutos</v>
      </c>
      <c r="F132" s="39" t="str">
        <f>VLOOKUP(Table26[[#This Row],[Kybermittari V2 numero]],'C2M2 V2.1'!K:M,3,FALSE)</f>
        <v>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
      <c r="G132" s="39" t="str">
        <f>VLOOKUP(Table26[[#This Row],[Kybermittari V2 numero]],Table46[[V2 lähin]:[Sama kuin B]],2,FALSE)</f>
        <v>ARCHITECTURE-3h</v>
      </c>
    </row>
    <row r="133" spans="2:7" ht="91.2" x14ac:dyDescent="0.3">
      <c r="B133" s="37" t="s">
        <v>742</v>
      </c>
      <c r="C133" s="38"/>
      <c r="D133" s="39" t="str">
        <f>VLOOKUP(Table26[[#This Row],[Kybermittari V2 numero]],Languages!B:F,4,FALSE)</f>
        <v>Laiteohjelmistojen (firmware) konfiguraatioita ja muutoksia hallitaan koko laitteen eliniän ajan.</v>
      </c>
      <c r="E133" s="39" t="str">
        <f>VLOOKUP(Table26[[#This Row],[Kybermittari V2 numero]],'C2M2 V2.1'!K:M,2,FALSE)</f>
        <v>sama</v>
      </c>
      <c r="F133" s="39" t="str">
        <f>VLOOKUP(Table26[[#This Row],[Kybermittari V2 numero]],'C2M2 V2.1'!K:M,3,FALSE)</f>
        <v>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v>
      </c>
      <c r="G133" s="39" t="str">
        <f>VLOOKUP(Table26[[#This Row],[Kybermittari V2 numero]],Table46[[V2 lähin]:[Sama kuin B]],2,FALSE)</f>
        <v>ARCHITECTURE-3l</v>
      </c>
    </row>
    <row r="134" spans="2:7" ht="45.6" x14ac:dyDescent="0.3">
      <c r="B134" s="37" t="s">
        <v>743</v>
      </c>
      <c r="C134" s="38"/>
      <c r="D134" s="39" t="str">
        <f>VLOOKUP(Table26[[#This Row],[Kybermittari V2 numero]],Languages!B:F,4,FALSE)</f>
        <v>Suojausmekanismeja on käytössä estämään luvattoman koodin suorittaminen.</v>
      </c>
      <c r="E134" s="39" t="str">
        <f>VLOOKUP(Table26[[#This Row],[Kybermittari V2 numero]],'C2M2 V2.1'!K:M,2,FALSE)</f>
        <v>Pieni muutos</v>
      </c>
      <c r="F134" s="39" t="str">
        <f>VLOOKUP(Table26[[#This Row],[Kybermittari V2 numero]],'C2M2 V2.1'!K:M,3,FALSE)</f>
        <v>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v>
      </c>
      <c r="G134" s="39" t="str">
        <f>VLOOKUP(Table26[[#This Row],[Kybermittari V2 numero]],Table46[[V2 lähin]:[Sama kuin B]],2,FALSE)</f>
        <v>ARCHITECTURE-3m</v>
      </c>
    </row>
    <row r="135" spans="2:7" ht="159.6" x14ac:dyDescent="0.3">
      <c r="B135" s="37" t="s">
        <v>747</v>
      </c>
      <c r="C135" s="38"/>
      <c r="D135" s="39" t="str">
        <f>VLOOKUP(Table26[[#This Row],[Kybermittari V2 numero]],Languages!B:F,4,FALSE)</f>
        <v>Sisäisesti kehitettävät ohjelmistot ja sovellukset, jotka on tarkoitettu otettavaksi käyttöön korkean prioriteetin laitteissa tai ohjelmistoissa [kts. ASSET-1d], kehitetään käyttäen turvallisen sovelluskehityksen periaatteita.</v>
      </c>
      <c r="E135" s="39" t="str">
        <f>VLOOKUP(Table26[[#This Row],[Kybermittari V2 numero]],'C2M2 V2.1'!K:M,2,FALSE)</f>
        <v>Pieni muutos</v>
      </c>
      <c r="F135" s="39" t="str">
        <f>VLOOKUP(Table26[[#This Row],[Kybermittari V2 numero]],'C2M2 V2.1'!K:M,3,FALSE)</f>
        <v>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v>
      </c>
      <c r="G135" s="39" t="str">
        <f>VLOOKUP(Table26[[#This Row],[Kybermittari V2 numero]],Table46[[V2 lähin]:[Sama kuin B]],2,FALSE)</f>
        <v>ARCHITECTURE-4a</v>
      </c>
    </row>
    <row r="136" spans="2:7" ht="228" x14ac:dyDescent="0.3">
      <c r="B136" s="37" t="s">
        <v>748</v>
      </c>
      <c r="C136" s="38"/>
      <c r="D136" s="39" t="str">
        <f>VLOOKUP(Table26[[#This Row],[Kybermittari V2 numero]],Languages!B:F,4,FALSE)</f>
        <v>Korkean prioriteetin laitteisiin tai ohjelmistoihin [kts. ASSET-1d] tehtävien ohjelmisto- ja sovellushankintojen valinnassa huomioidaan noudattaako toimittaja turvallisen sovelluskehityksen periaatteita.</v>
      </c>
      <c r="E136" s="39" t="str">
        <f>VLOOKUP(Table26[[#This Row],[Kybermittari V2 numero]],'C2M2 V2.1'!K:M,2,FALSE)</f>
        <v>Pieni muutos</v>
      </c>
      <c r="F136" s="39" t="str">
        <f>VLOOKUP(Table26[[#This Row],[Kybermittari V2 numero]],'C2M2 V2.1'!K:M,3,FALSE)</f>
        <v>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v>
      </c>
      <c r="G136" s="39" t="str">
        <f>VLOOKUP(Table26[[#This Row],[Kybermittari V2 numero]],Table46[[V2 lähin]:[Sama kuin B]],2,FALSE)</f>
        <v>ARCHITECTURE-4b</v>
      </c>
    </row>
    <row r="137" spans="2:7" ht="45.6" x14ac:dyDescent="0.3">
      <c r="B137" s="37" t="s">
        <v>749</v>
      </c>
      <c r="C137" s="38"/>
      <c r="D137" s="39" t="str">
        <f>VLOOKUP(Table26[[#This Row],[Kybermittari V2 numero]],Languages!B:F,4,FALSE)</f>
        <v>Ohjelmistojen ja sovellusten käyttöönottoprosessissa edellytetään turvallisia ohjelmistokonfiguraatioita.</v>
      </c>
      <c r="E137" s="39" t="str">
        <f>VLOOKUP(Table26[[#This Row],[Kybermittari V2 numero]],'C2M2 V2.1'!K:M,2,FALSE)</f>
        <v>Pieni muutos</v>
      </c>
      <c r="F137" s="39" t="str">
        <f>VLOOKUP(Table26[[#This Row],[Kybermittari V2 numero]],'C2M2 V2.1'!K:M,3,FALSE)</f>
        <v>Prior to deployment of software on an asset, configuration settings should be reviewed to ensure that they align with cybersecurity requirements for the asset. Misconfiguration of software could introduce vulnerabilities that could be leveraged by an attacker.</v>
      </c>
      <c r="G137" s="39" t="str">
        <f>VLOOKUP(Table26[[#This Row],[Kybermittari V2 numero]],Table46[[V2 lähin]:[Sama kuin B]],2,FALSE)</f>
        <v>ARCHITECTURE-4c</v>
      </c>
    </row>
    <row r="138" spans="2:7" ht="79.8" x14ac:dyDescent="0.3">
      <c r="B138" s="37" t="s">
        <v>750</v>
      </c>
      <c r="C138" s="38"/>
      <c r="D138" s="39" t="str">
        <f>VLOOKUP(Table26[[#This Row],[Kybermittari V2 numero]],Languages!B:F,4,FALSE)</f>
        <v>Kaikki sisäisesti kehitettävät ohjelmistot ja sovellukset kehitetään käyttäen turvallisen sovelluskehityksen periaatteita.</v>
      </c>
      <c r="E138" s="39" t="str">
        <f>VLOOKUP(Table26[[#This Row],[Kybermittari V2 numero]],'C2M2 V2.1'!K:M,2,FALSE)</f>
        <v>sama</v>
      </c>
      <c r="F138" s="39" t="str">
        <f>VLOOKUP(Table26[[#This Row],[Kybermittari V2 numero]],'C2M2 V2.1'!K:M,3,FALSE)</f>
        <v>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v>
      </c>
      <c r="G138" s="39" t="str">
        <f>VLOOKUP(Table26[[#This Row],[Kybermittari V2 numero]],Table46[[V2 lähin]:[Sama kuin B]],2,FALSE)</f>
        <v>ARCHITECTURE-4d</v>
      </c>
    </row>
    <row r="139" spans="2:7" ht="193.8" x14ac:dyDescent="0.3">
      <c r="B139" s="37" t="s">
        <v>751</v>
      </c>
      <c r="C139" s="38"/>
      <c r="D139" s="39" t="str">
        <f>VLOOKUP(Table26[[#This Row],[Kybermittari V2 numero]],Languages!B:F,4,FALSE)</f>
        <v>Kaikkien ohjelmisto- ja sovellushankintojen valinnassa huomioidaan noudattaako toimittaja turvallisen sovelluskehityksen periaatteita.</v>
      </c>
      <c r="E139" s="39" t="str">
        <f>VLOOKUP(Table26[[#This Row],[Kybermittari V2 numero]],'C2M2 V2.1'!K:M,2,FALSE)</f>
        <v>sama</v>
      </c>
      <c r="F139" s="39" t="str">
        <f>VLOOKUP(Table26[[#This Row],[Kybermittari V2 numero]],'C2M2 V2.1'!K:M,3,FALSE)</f>
        <v>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v>
      </c>
      <c r="G139" s="39" t="str">
        <f>VLOOKUP(Table26[[#This Row],[Kybermittari V2 numero]],Table46[[V2 lähin]:[Sama kuin B]],2,FALSE)</f>
        <v>ARCHITECTURE-4e</v>
      </c>
    </row>
    <row r="140" spans="2:7" ht="91.2" x14ac:dyDescent="0.3">
      <c r="B140" s="37" t="s">
        <v>752</v>
      </c>
      <c r="C140" s="38"/>
      <c r="D140" s="39" t="str">
        <f>VLOOKUP(Table26[[#This Row],[Kybermittari V2 numero]],Languages!B:F,4,FALSE)</f>
        <v>Arkkitehtuurikatselmointiprosessissa arvioidaan uusien ja päivitettyjen ohjelmistojen ja sovellusten turvallisuutta ennen niiden vientiä tuotantoon.</v>
      </c>
      <c r="E140" s="39" t="str">
        <f>VLOOKUP(Table26[[#This Row],[Kybermittari V2 numero]],'C2M2 V2.1'!K:M,2,FALSE)</f>
        <v>sama</v>
      </c>
      <c r="F140" s="39" t="str">
        <f>VLOOKUP(Table26[[#This Row],[Kybermittari V2 numero]],'C2M2 V2.1'!K:M,3,FALSE)</f>
        <v>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v>
      </c>
      <c r="G140" s="39" t="str">
        <f>VLOOKUP(Table26[[#This Row],[Kybermittari V2 numero]],Table46[[V2 lähin]:[Sama kuin B]],2,FALSE)</f>
        <v>ARCHITECTURE-4f</v>
      </c>
    </row>
    <row r="141" spans="2:7" ht="102.6" x14ac:dyDescent="0.3">
      <c r="B141" s="37" t="s">
        <v>753</v>
      </c>
      <c r="C141" s="38"/>
      <c r="D141" s="39" t="str">
        <f>VLOOKUP(Table26[[#This Row],[Kybermittari V2 numero]],Languages!B:F,4,FALSE)</f>
        <v>Ohjelmistojen ja laiteohjelmistojen (firmware) aitous varmistetaan ennen käyttöönottoa.</v>
      </c>
      <c r="E141" s="39" t="str">
        <f>VLOOKUP(Table26[[#This Row],[Kybermittari V2 numero]],'C2M2 V2.1'!K:M,2,FALSE)</f>
        <v>sama</v>
      </c>
      <c r="F141" s="39" t="str">
        <f>VLOOKUP(Table26[[#This Row],[Kybermittari V2 numero]],'C2M2 V2.1'!K:M,3,FALSE)</f>
        <v>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v>
      </c>
      <c r="G141" s="39" t="str">
        <f>VLOOKUP(Table26[[#This Row],[Kybermittari V2 numero]],Table46[[V2 lähin]:[Sama kuin B]],2,FALSE)</f>
        <v>ARCHITECTURE-4g</v>
      </c>
    </row>
    <row r="142" spans="2:7" ht="125.4" x14ac:dyDescent="0.3">
      <c r="B142" s="37" t="s">
        <v>754</v>
      </c>
      <c r="C142" s="38"/>
      <c r="D142" s="39" t="str">
        <f>VLOOKUP(Table26[[#This Row],[Kybermittari V2 numero]],Languages!B:F,4,FALSE)</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E142" s="39" t="str">
        <f>VLOOKUP(Table26[[#This Row],[Kybermittari V2 numero]],'C2M2 V2.1'!K:M,2,FALSE)</f>
        <v>sama</v>
      </c>
      <c r="F142" s="39" t="str">
        <f>VLOOKUP(Table26[[#This Row],[Kybermittari V2 numero]],'C2M2 V2.1'!K:M,3,FALSE)</f>
        <v>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v>
      </c>
      <c r="G142" s="39" t="str">
        <f>VLOOKUP(Table26[[#This Row],[Kybermittari V2 numero]],Table46[[V2 lähin]:[Sama kuin B]],2,FALSE)</f>
        <v>ARCHITECTURE-4h</v>
      </c>
    </row>
    <row r="143" spans="2:7" ht="114" x14ac:dyDescent="0.3">
      <c r="B143" s="37" t="s">
        <v>755</v>
      </c>
      <c r="C143" s="38"/>
      <c r="D143" s="39" t="str">
        <f>VLOOKUP(Table26[[#This Row],[Kybermittari V2 numero]],Languages!B:F,4,FALSE)</f>
        <v>Tallennettua arkaluontoista tietoa ("data at rest") suojataan. Tasolla 1 tämän ei tarvitse olla systemaattista ja säännöllistä.</v>
      </c>
      <c r="E143" s="39" t="str">
        <f>VLOOKUP(Table26[[#This Row],[Kybermittari V2 numero]],'C2M2 V2.1'!K:M,2,FALSE)</f>
        <v>sama</v>
      </c>
      <c r="F143" s="39" t="str">
        <f>VLOOKUP(Table26[[#This Row],[Kybermittari V2 numero]],'C2M2 V2.1'!K:M,3,FALSE)</f>
        <v>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c r="G143" s="39" t="str">
        <f>VLOOKUP(Table26[[#This Row],[Kybermittari V2 numero]],Table46[[V2 lähin]:[Sama kuin B]],2,FALSE)</f>
        <v>ARCHITECTURE-5a</v>
      </c>
    </row>
    <row r="144" spans="2:7" ht="136.80000000000001" x14ac:dyDescent="0.3">
      <c r="B144" s="37" t="s">
        <v>756</v>
      </c>
      <c r="C144" s="38"/>
      <c r="D144" s="39" t="str">
        <f>VLOOKUP(Table26[[#This Row],[Kybermittari V2 numero]],Languages!B:F,4,FALSE)</f>
        <v>Kaikkea tallennettua tietoa ("data at rest") suojataan valittujen tietotyyppien osalta [kts. ASSET-2d].</v>
      </c>
      <c r="E144" s="39" t="str">
        <f>VLOOKUP(Table26[[#This Row],[Kybermittari V2 numero]],'C2M2 V2.1'!K:M,2,FALSE)</f>
        <v>Pieni muutos</v>
      </c>
      <c r="F144" s="39" t="str">
        <f>VLOOKUP(Table26[[#This Row],[Kybermittari V2 numero]],'C2M2 V2.1'!K:M,3,FALSE)</f>
        <v>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c r="G144" s="39" t="str">
        <f>VLOOKUP(Table26[[#This Row],[Kybermittari V2 numero]],Table46[[V2 lähin]:[Sama kuin B]],2,FALSE)</f>
        <v>ARCHITECTURE-5b</v>
      </c>
    </row>
    <row r="145" spans="2:7" ht="114" x14ac:dyDescent="0.3">
      <c r="B145" s="37" t="s">
        <v>757</v>
      </c>
      <c r="C145" s="38"/>
      <c r="D145" s="39" t="str">
        <f>VLOOKUP(Table26[[#This Row],[Kybermittari V2 numero]],Languages!B:F,4,FALSE)</f>
        <v>Kaikkea siirrossa olevaa tietoa ("data in transit") suojataan valittujen tietotyyppien osalta [kts. ASSET-2d].</v>
      </c>
      <c r="E145" s="39" t="str">
        <f>VLOOKUP(Table26[[#This Row],[Kybermittari V2 numero]],'C2M2 V2.1'!K:M,2,FALSE)</f>
        <v>Pieni muutos</v>
      </c>
      <c r="F145" s="39" t="str">
        <f>VLOOKUP(Table26[[#This Row],[Kybermittari V2 numero]],'C2M2 V2.1'!K:M,3,FALSE)</f>
        <v>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c r="G145" s="39" t="str">
        <f>VLOOKUP(Table26[[#This Row],[Kybermittari V2 numero]],Table46[[V2 lähin]:[Sama kuin B]],2,FALSE)</f>
        <v>ARCHITECTURE-5c</v>
      </c>
    </row>
    <row r="146" spans="2:7" ht="193.8" x14ac:dyDescent="0.3">
      <c r="B146" s="37" t="s">
        <v>758</v>
      </c>
      <c r="C146" s="38"/>
      <c r="D146" s="39" t="str">
        <f>VLOOKUP(Table26[[#This Row],[Kybermittari V2 numero]],Languages!B:F,4,FALSE)</f>
        <v>Salausmenetelmät ovat käytössä tallennetulle ja siirrossa olevalle tiedolle valittujen tietotyyppien osalta [kts. ASSET-2d].</v>
      </c>
      <c r="E146" s="39" t="str">
        <f>VLOOKUP(Table26[[#This Row],[Kybermittari V2 numero]],'C2M2 V2.1'!K:M,2,FALSE)</f>
        <v>Pieni muutos</v>
      </c>
      <c r="F146" s="39" t="str">
        <f>VLOOKUP(Table26[[#This Row],[Kybermittari V2 numero]],'C2M2 V2.1'!K:M,3,FALSE)</f>
        <v>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c r="G146" s="39" t="str">
        <f>VLOOKUP(Table26[[#This Row],[Kybermittari V2 numero]],Table46[[V2 lähin]:[Sama kuin B]],2,FALSE)</f>
        <v>ARCHITECTURE-5d</v>
      </c>
    </row>
    <row r="147" spans="2:7" ht="102.6" x14ac:dyDescent="0.3">
      <c r="B147" s="37" t="s">
        <v>759</v>
      </c>
      <c r="C147" s="38"/>
      <c r="D147" s="39" t="str">
        <f>VLOOKUP(Table26[[#This Row],[Kybermittari V2 numero]],Languages!B:F,4,FALSE)</f>
        <v>Avaintenhallintainfrastruktuuri (eli avainten luonti, säilytys, tuhoaminen, päivittäminen ja kumoaminen) on käytössä salausmenetelmien tukemiseksi.</v>
      </c>
      <c r="E147" s="39" t="str">
        <f>VLOOKUP(Table26[[#This Row],[Kybermittari V2 numero]],'C2M2 V2.1'!K:M,2,FALSE)</f>
        <v>sama</v>
      </c>
      <c r="F147" s="39" t="str">
        <f>VLOOKUP(Table26[[#This Row],[Kybermittari V2 numero]],'C2M2 V2.1'!K:M,3,FALSE)</f>
        <v>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c r="G147" s="39" t="str">
        <f>VLOOKUP(Table26[[#This Row],[Kybermittari V2 numero]],Table46[[V2 lähin]:[Sama kuin B]],2,FALSE)</f>
        <v>ARCHITECTURE-5e</v>
      </c>
    </row>
    <row r="148" spans="2:7" ht="102.6" x14ac:dyDescent="0.3">
      <c r="B148" s="37" t="s">
        <v>760</v>
      </c>
      <c r="C148" s="38"/>
      <c r="D148" s="39" t="str">
        <f>VLOOKUP(Table26[[#This Row],[Kybermittari V2 numero]],Languages!B:F,4,FALSE)</f>
        <v>Käytössä on suojausmekanismeja rajoittamaan tiedon varastamisen mahdollisuutta (esimerkiksi tiedon hävittämistä estävät työkalut).</v>
      </c>
      <c r="E148" s="39" t="str">
        <f>VLOOKUP(Table26[[#This Row],[Kybermittari V2 numero]],'C2M2 V2.1'!K:M,2,FALSE)</f>
        <v>sama</v>
      </c>
      <c r="F148" s="39" t="str">
        <f>VLOOKUP(Table26[[#This Row],[Kybermittari V2 numero]],'C2M2 V2.1'!K:M,3,FALSE)</f>
        <v>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c r="G148" s="39" t="str">
        <f>VLOOKUP(Table26[[#This Row],[Kybermittari V2 numero]],Table46[[V2 lähin]:[Sama kuin B]],2,FALSE)</f>
        <v>ARCHITECTURE-5f</v>
      </c>
    </row>
    <row r="149" spans="2:7" ht="102.6" x14ac:dyDescent="0.3">
      <c r="B149" s="37" t="s">
        <v>761</v>
      </c>
      <c r="C149" s="38"/>
      <c r="D149" s="39" t="str">
        <f>VLOOKUP(Table26[[#This Row],[Kybermittari V2 numero]],Languages!B:F,4,FALSE)</f>
        <v>Kyberarkkitehtuuriin kuuluu suojausmekanismeja (esimerkiksi laitteiden kovalevyjen salaus) tiedolle, joka on tallennettu laitteille, jotka saatetaan hukata tai varastaa.</v>
      </c>
      <c r="E149" s="39" t="str">
        <f>VLOOKUP(Table26[[#This Row],[Kybermittari V2 numero]],'C2M2 V2.1'!K:M,2,FALSE)</f>
        <v>sama</v>
      </c>
      <c r="F149" s="39" t="str">
        <f>VLOOKUP(Table26[[#This Row],[Kybermittari V2 numero]],'C2M2 V2.1'!K:M,3,FALSE)</f>
        <v>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c r="G149" s="39" t="str">
        <f>VLOOKUP(Table26[[#This Row],[Kybermittari V2 numero]],Table46[[V2 lähin]:[Sama kuin B]],2,FALSE)</f>
        <v>ARCHITECTURE-5g</v>
      </c>
    </row>
    <row r="150" spans="2:7" ht="125.4" x14ac:dyDescent="0.3">
      <c r="B150" s="37" t="s">
        <v>762</v>
      </c>
      <c r="C150" s="38"/>
      <c r="D150" s="39" t="str">
        <f>VLOOKUP(Table26[[#This Row],[Kybermittari V2 numero]],Languages!B:F,4,FALSE)</f>
        <v>Kyberarkkitehtuuri kattaa suojausmenetelmät sovellusten, laiteohjelmistojen (firmware) ja tiedon luvattomien muutosten varalle.</v>
      </c>
      <c r="E150" s="39" t="str">
        <f>VLOOKUP(Table26[[#This Row],[Kybermittari V2 numero]],'C2M2 V2.1'!K:M,2,FALSE)</f>
        <v>sama</v>
      </c>
      <c r="F150" s="39" t="str">
        <f>VLOOKUP(Table26[[#This Row],[Kybermittari V2 numero]],'C2M2 V2.1'!K:M,3,FALSE)</f>
        <v>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v>
      </c>
      <c r="G150" s="39" t="str">
        <f>VLOOKUP(Table26[[#This Row],[Kybermittari V2 numero]],Table46[[V2 lähin]:[Sama kuin B]],2,FALSE)</f>
        <v>ARCHITECTURE-5h</v>
      </c>
    </row>
    <row r="151" spans="2:7" ht="91.2" x14ac:dyDescent="0.3">
      <c r="B151" s="37" t="s">
        <v>763</v>
      </c>
      <c r="C151" s="38"/>
      <c r="D151" s="39" t="str">
        <f>VLOOKUP(Table26[[#This Row],[Kybermittari V2 numero]],Languages!B:F,4,FALSE)</f>
        <v>ARCHITECTURE-osion toimintaa varten on määritetty dokumentoidut toimintatavat, joita noudatetaan ja päivitetään säännöllisesti.</v>
      </c>
      <c r="E151" s="39" t="str">
        <f>VLOOKUP(Table26[[#This Row],[Kybermittari V2 numero]],'C2M2 V2.1'!K:M,2,FALSE)</f>
        <v>sama</v>
      </c>
      <c r="F151" s="39" t="str">
        <f>VLOOKUP(Table26[[#This Row],[Kybermittari V2 numero]],'C2M2 V2.1'!K:M,3,FALSE)</f>
        <v>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c r="G151" s="39" t="str">
        <f>VLOOKUP(Table26[[#This Row],[Kybermittari V2 numero]],Table46[[V2 lähin]:[Sama kuin B]],2,FALSE)</f>
        <v>ARCHITECTURE-6a</v>
      </c>
    </row>
    <row r="152" spans="2:7" ht="250.8" x14ac:dyDescent="0.3">
      <c r="B152" s="37" t="s">
        <v>764</v>
      </c>
      <c r="C152" s="38"/>
      <c r="D152" s="39" t="str">
        <f>VLOOKUP(Table26[[#This Row],[Kybermittari V2 numero]],Languages!B:F,4,FALSE)</f>
        <v>ARCHITECTURE-osion toimintaa varten on tarjolla riittävät resurssit (henkilöstö, rahoitus ja työkalut).</v>
      </c>
      <c r="E152" s="39" t="str">
        <f>VLOOKUP(Table26[[#This Row],[Kybermittari V2 numero]],'C2M2 V2.1'!K:M,2,FALSE)</f>
        <v>sama</v>
      </c>
      <c r="F152" s="39" t="str">
        <f>VLOOKUP(Table26[[#This Row],[Kybermittari V2 numero]],'C2M2 V2.1'!K:M,3,FALSE)</f>
        <v>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152" s="39" t="str">
        <f>VLOOKUP(Table26[[#This Row],[Kybermittari V2 numero]],Table46[[V2 lähin]:[Sama kuin B]],2,FALSE)</f>
        <v>ARCHITECTURE-6b</v>
      </c>
    </row>
    <row r="153" spans="2:7" ht="171" x14ac:dyDescent="0.3">
      <c r="B153" s="37" t="s">
        <v>765</v>
      </c>
      <c r="C153" s="38"/>
      <c r="D153" s="39" t="str">
        <f>VLOOKUP(Table26[[#This Row],[Kybermittari V2 numero]],Languages!B:F,4,FALSE)</f>
        <v>ARCHITECTURE-osion toimintaa ohjataan vaatimuksilla, jotka on asetettu organisaation johtotason politiikassa (tai vastaavassa ohjeistuksessa).</v>
      </c>
      <c r="E153" s="39" t="str">
        <f>VLOOKUP(Table26[[#This Row],[Kybermittari V2 numero]],'C2M2 V2.1'!K:M,2,FALSE)</f>
        <v>sama</v>
      </c>
      <c r="F153" s="39" t="str">
        <f>VLOOKUP(Table26[[#This Row],[Kybermittari V2 numero]],'C2M2 V2.1'!K:M,3,FALSE)</f>
        <v>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v>
      </c>
      <c r="G153" s="39" t="str">
        <f>VLOOKUP(Table26[[#This Row],[Kybermittari V2 numero]],Table46[[V2 lähin]:[Sama kuin B]],2,FALSE)</f>
        <v>ARCHITECTURE-6c</v>
      </c>
    </row>
    <row r="154" spans="2:7" ht="171" x14ac:dyDescent="0.3">
      <c r="B154" s="37" t="s">
        <v>766</v>
      </c>
      <c r="C154" s="38"/>
      <c r="D154" s="39" t="str">
        <f>VLOOKUP(Table26[[#This Row],[Kybermittari V2 numero]],Languages!B:F,4,FALSE)</f>
        <v>ARCHITECTURE-osion toimintaa suorittavilla työntekijöillä on riittävät tiedot ja taidot tehtäviensä suorittamiseen.</v>
      </c>
      <c r="E154" s="39" t="str">
        <f>VLOOKUP(Table26[[#This Row],[Kybermittari V2 numero]],'C2M2 V2.1'!K:M,2,FALSE)</f>
        <v>sama</v>
      </c>
      <c r="F154" s="39" t="str">
        <f>VLOOKUP(Table26[[#This Row],[Kybermittari V2 numero]],'C2M2 V2.1'!K:M,3,FALSE)</f>
        <v>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154" s="39" t="str">
        <f>VLOOKUP(Table26[[#This Row],[Kybermittari V2 numero]],Table46[[V2 lähin]:[Sama kuin B]],2,FALSE)</f>
        <v>ARCHITECTURE-6e</v>
      </c>
    </row>
    <row r="155" spans="2:7" ht="148.19999999999999" x14ac:dyDescent="0.3">
      <c r="B155" s="37" t="s">
        <v>767</v>
      </c>
      <c r="C155" s="38"/>
      <c r="D155" s="39" t="str">
        <f>VLOOKUP(Table26[[#This Row],[Kybermittari V2 numero]],Languages!B:F,4,FALSE)</f>
        <v>ARCHITECTURE-osion toiminnan suorittamiseen tarvittavat vastuut, tilivelvollisuudet ja valtuutukset on jalkautettu soveltuville työntekijöille.</v>
      </c>
      <c r="E155" s="39" t="str">
        <f>VLOOKUP(Table26[[#This Row],[Kybermittari V2 numero]],'C2M2 V2.1'!K:M,2,FALSE)</f>
        <v>sama</v>
      </c>
      <c r="F155" s="39" t="str">
        <f>VLOOKUP(Table26[[#This Row],[Kybermittari V2 numero]],'C2M2 V2.1'!K:M,3,FALSE)</f>
        <v>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155" s="39" t="str">
        <f>VLOOKUP(Table26[[#This Row],[Kybermittari V2 numero]],Table46[[V2 lähin]:[Sama kuin B]],2,FALSE)</f>
        <v>ARCHITECTURE-6d</v>
      </c>
    </row>
    <row r="156" spans="2:7" ht="34.200000000000003" x14ac:dyDescent="0.3">
      <c r="B156" s="37" t="s">
        <v>768</v>
      </c>
      <c r="C156" s="38"/>
      <c r="D156" s="39" t="str">
        <f>VLOOKUP(Table26[[#This Row],[Kybermittari V2 numero]],Languages!B:F,4,FALSE)</f>
        <v>ARCHITECTURE-osion toiminnan vaikuttavuutta arvioidaan ja seurataan.</v>
      </c>
      <c r="E156" s="39" t="str">
        <f>VLOOKUP(Table26[[#This Row],[Kybermittari V2 numero]],'C2M2 V2.1'!K:M,2,FALSE)</f>
        <v>sama</v>
      </c>
      <c r="F156" s="39" t="str">
        <f>VLOOKUP(Table26[[#This Row],[Kybermittari V2 numero]],'C2M2 V2.1'!K:M,3,FALSE)</f>
        <v>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v>
      </c>
      <c r="G156" s="39" t="str">
        <f>VLOOKUP(Table26[[#This Row],[Kybermittari V2 numero]],Table46[[V2 lähin]:[Sama kuin B]],2,FALSE)</f>
        <v>ARCHITECTURE-6f</v>
      </c>
    </row>
    <row r="157" spans="2:7" ht="330.6" x14ac:dyDescent="0.3">
      <c r="B157" s="37" t="s">
        <v>437</v>
      </c>
      <c r="C157" s="38"/>
      <c r="D157" s="39" t="str">
        <f>VLOOKUP(Table26[[#This Row],[Kybermittari V2 numero]],Languages!B:F,4,FALSE)</f>
        <v>Toiminnon kannalta tärkeistä laitteista ja ohjelmistoista on olemassa rekisteri. (Huomioi myös mahdollisten OT-ympäristöjen laitteet ja ohjelmistot). Tasolla 1 rekisterin ylläpidon ei tarvitse olla systemaattista ja säännöllistä.</v>
      </c>
      <c r="E157" s="39" t="str">
        <f>VLOOKUP(Table26[[#This Row],[Kybermittari V2 numero]],'C2M2 V2.1'!K:M,2,FALSE)</f>
        <v>Pieni muutos</v>
      </c>
      <c r="F157" s="39" t="str">
        <f>VLOOKUP(Table26[[#This Row],[Kybermittari V2 numero]],'C2M2 V2.1'!K:M,3,FALSE)</f>
        <v>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
      <c r="G157" s="39" t="str">
        <f>VLOOKUP(Table26[[#This Row],[Kybermittari V2 numero]],Table46[[V2 lähin]:[Sama kuin B]],2,FALSE)</f>
        <v>ASSET-1a</v>
      </c>
    </row>
    <row r="158" spans="2:7" ht="285" x14ac:dyDescent="0.3">
      <c r="B158" s="37" t="s">
        <v>438</v>
      </c>
      <c r="C158" s="38"/>
      <c r="D158" s="39" t="str">
        <f>VLOOKUP(Table26[[#This Row],[Kybermittari V2 numero]],Languages!B:F,4,FALSE)</f>
        <v>Rekisteriin on kirjattu sellaiset toimintoon kuuluvat laitteet ja ohjelmistot, joita voitaisiin käyttää hyökkääjän tavoitteen saavuttamiseen.</v>
      </c>
      <c r="E158" s="39" t="str">
        <f>VLOOKUP(Table26[[#This Row],[Kybermittari V2 numero]],'C2M2 V2.1'!K:M,2,FALSE)</f>
        <v>sama</v>
      </c>
      <c r="F158" s="39" t="str">
        <f>VLOOKUP(Table26[[#This Row],[Kybermittari V2 numero]],'C2M2 V2.1'!K:M,3,FALSE)</f>
        <v>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
      <c r="G158" s="39" t="str">
        <f>VLOOKUP(Table26[[#This Row],[Kybermittari V2 numero]],Table46[[V2 lähin]:[Sama kuin B]],2,FALSE)</f>
        <v>ASSET-1b</v>
      </c>
    </row>
    <row r="159" spans="2:7" ht="125.4" x14ac:dyDescent="0.3">
      <c r="B159" s="37" t="s">
        <v>439</v>
      </c>
      <c r="C159" s="38"/>
      <c r="D159" s="39" t="str">
        <f>VLOOKUP(Table26[[#This Row],[Kybermittari V2 numero]],Languages!B:F,4,FALSE)</f>
        <v>Rekisteriin on kirjattu laitteista ja ohjelmistoista sellaisia ominaisuuksia, jotka tukevat organisaation kybertoimintaa (esimerkiksi laitteen tai ohjelmiston sijainti, prioriteetti, käyttöjärjestelmä tai firmware-versio).</v>
      </c>
      <c r="E159" s="39" t="str">
        <f>VLOOKUP(Table26[[#This Row],[Kybermittari V2 numero]],'C2M2 V2.1'!K:M,2,FALSE)</f>
        <v>sama</v>
      </c>
      <c r="F159" s="39" t="str">
        <f>VLOOKUP(Table26[[#This Row],[Kybermittari V2 numero]],'C2M2 V2.1'!K:M,3,FALSE)</f>
        <v>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v>
      </c>
      <c r="G159" s="39" t="str">
        <f>VLOOKUP(Table26[[#This Row],[Kybermittari V2 numero]],Table46[[V2 lähin]:[Sama kuin B]],2,FALSE)</f>
        <v>ASSET-1e</v>
      </c>
    </row>
    <row r="160" spans="2:7" ht="193.8" x14ac:dyDescent="0.3">
      <c r="B160" s="37" t="s">
        <v>440</v>
      </c>
      <c r="C160" s="38"/>
      <c r="D160" s="39" t="str">
        <f>VLOOKUP(Table26[[#This Row],[Kybermittari V2 numero]],Languages!B:F,4,FALSE)</f>
        <v>Rekisteriin kirjatut laitteet ja ohjelmistot on priorisoitu noudattaen määriteltyjä priorisointikriteerejä, joihin kuuluu arviointi laitteen tai ohjelmiston tärkeydestä toiminnolle.</v>
      </c>
      <c r="E160" s="39" t="str">
        <f>VLOOKUP(Table26[[#This Row],[Kybermittari V2 numero]],'C2M2 V2.1'!K:M,2,FALSE)</f>
        <v>sama</v>
      </c>
      <c r="F160" s="39" t="str">
        <f>VLOOKUP(Table26[[#This Row],[Kybermittari V2 numero]],'C2M2 V2.1'!K:M,3,FALSE)</f>
        <v>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v>
      </c>
      <c r="G160" s="39" t="str">
        <f>VLOOKUP(Table26[[#This Row],[Kybermittari V2 numero]],Table46[[V2 lähin]:[Sama kuin B]],2,FALSE)</f>
        <v>ASSET-1c</v>
      </c>
    </row>
    <row r="161" spans="2:7" ht="114" x14ac:dyDescent="0.3">
      <c r="B161" s="37" t="s">
        <v>441</v>
      </c>
      <c r="C161" s="38"/>
      <c r="D161" s="39" t="str">
        <f>VLOOKUP(Table26[[#This Row],[Kybermittari V2 numero]],Languages!B:F,4,FALSE)</f>
        <v>Priorisointikriteereissä huomioidaan lisäksi se voidaanko laitetta tai ohjelmistoa käyttää hyökkääjän tavoitteen saavuttamiseen.</v>
      </c>
      <c r="E161" s="39" t="str">
        <f>VLOOKUP(Table26[[#This Row],[Kybermittari V2 numero]],'C2M2 V2.1'!K:M,2,FALSE)</f>
        <v>Pieni muutos</v>
      </c>
      <c r="F161" s="39" t="str">
        <f>VLOOKUP(Table26[[#This Row],[Kybermittari V2 numero]],'C2M2 V2.1'!K:M,3,FALSE)</f>
        <v>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v>
      </c>
      <c r="G161" s="39" t="str">
        <f>VLOOKUP(Table26[[#This Row],[Kybermittari V2 numero]],Table46[[V2 lähin]:[Sama kuin B]],2,FALSE)</f>
        <v>ASSET-1d</v>
      </c>
    </row>
    <row r="162" spans="2:7" ht="319.2" x14ac:dyDescent="0.3">
      <c r="B162" s="37" t="s">
        <v>442</v>
      </c>
      <c r="C162" s="38"/>
      <c r="D162" s="39" t="str">
        <f>VLOOKUP(Table26[[#This Row],[Kybermittari V2 numero]],Languages!B:F,4,FALSE)</f>
        <v>Rekisteri on täydellinen (eli rekisteri kattaa kaikki toiminnon pyörittämiseen tarvittavat laitteet ja ohjelmistot).</v>
      </c>
      <c r="E162" s="39" t="str">
        <f>VLOOKUP(Table26[[#This Row],[Kybermittari V2 numero]],'C2M2 V2.1'!K:M,2,FALSE)</f>
        <v>Pieni muutos</v>
      </c>
      <c r="F162" s="39" t="str">
        <f>VLOOKUP(Table26[[#This Row],[Kybermittari V2 numero]],'C2M2 V2.1'!K:M,3,FALSE)</f>
        <v>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
      <c r="G162" s="39" t="str">
        <f>VLOOKUP(Table26[[#This Row],[Kybermittari V2 numero]],Table46[[V2 lähin]:[Sama kuin B]],2,FALSE)</f>
        <v>ASSET-1f</v>
      </c>
    </row>
    <row r="163" spans="2:7" ht="136.80000000000001" x14ac:dyDescent="0.3">
      <c r="B163" s="37" t="s">
        <v>443</v>
      </c>
      <c r="C163" s="38"/>
      <c r="D163" s="39" t="str">
        <f>VLOOKUP(Table26[[#This Row],[Kybermittari V2 numero]],Languages!B:F,4,FALSE)</f>
        <v>Rekisteri on ajan tasalla (eli rekisteriä päivitetään aika ajoin ja määriteltyjen tilanteiden kuten järjestelmämuutosten yhteydessä).</v>
      </c>
      <c r="E163" s="39" t="str">
        <f>VLOOKUP(Table26[[#This Row],[Kybermittari V2 numero]],'C2M2 V2.1'!K:M,2,FALSE)</f>
        <v>sama</v>
      </c>
      <c r="F163" s="39" t="str">
        <f>VLOOKUP(Table26[[#This Row],[Kybermittari V2 numero]],'C2M2 V2.1'!K:M,3,FALSE)</f>
        <v>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
      <c r="G163" s="39" t="str">
        <f>VLOOKUP(Table26[[#This Row],[Kybermittari V2 numero]],Table46[[V2 lähin]:[Sama kuin B]],2,FALSE)</f>
        <v>ASSET-1g</v>
      </c>
    </row>
    <row r="164" spans="2:7" ht="125.4" x14ac:dyDescent="0.3">
      <c r="B164" s="37" t="s">
        <v>444</v>
      </c>
      <c r="C164" s="38"/>
      <c r="D164" s="39" t="str">
        <f>VLOOKUP(Table26[[#This Row],[Kybermittari V2 numero]],Languages!B:F,4,FALSE)</f>
        <v>Rekisteriä käytetään kyberriskien tunnistamiseen (esimerkiksi tunnistamaan sellaisia riskejä, jotka liittyvät omaisuuden käyttöiän tai käyttötuen päättymiseen tai yksittäisiin laitteisiin tai ohjelmistoihin, joiden toimintahäiriö voisi keskeyttää koko toiminnon).</v>
      </c>
      <c r="E164" s="39" t="str">
        <f>VLOOKUP(Table26[[#This Row],[Kybermittari V2 numero]],'C2M2 V2.1'!K:M,2,FALSE)</f>
        <v>Muutos</v>
      </c>
      <c r="F164" s="39" t="str">
        <f>VLOOKUP(Table26[[#This Row],[Kybermittari V2 numero]],'C2M2 V2.1'!K:M,3,FALSE)</f>
        <v>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v>
      </c>
      <c r="G164" s="39" t="str">
        <f>VLOOKUP(Table26[[#This Row],[Kybermittari V2 numero]],Table46[[V2 lähin]:[Sama kuin B]],2,FALSE)</f>
        <v>ASSET-1h</v>
      </c>
    </row>
    <row r="165" spans="2:7" ht="57" x14ac:dyDescent="0.3">
      <c r="B165" s="37" t="s">
        <v>1407</v>
      </c>
      <c r="C165" s="38"/>
      <c r="D165" s="39" t="str">
        <f>VLOOKUP(Table26[[#This Row],[Kybermittari V2 numero]],Languages!B:F,4,FALSE)</f>
        <v>Laitteisiin tallennettu tieto tuhotaan tai poistetaan turvallisin keinoin ennen kuin laite otetaan uudelleen käyttöön tai laitteen tullessa käyttöikänsä päähän.</v>
      </c>
      <c r="E165" s="39" t="e">
        <f>VLOOKUP(Table26[[#This Row],[Kybermittari V2 numero]],'C2M2 V2.1'!K:M,2,FALSE)</f>
        <v>#N/A</v>
      </c>
      <c r="F165" s="39" t="e">
        <f>VLOOKUP(Table26[[#This Row],[Kybermittari V2 numero]],'C2M2 V2.1'!K:M,3,FALSE)</f>
        <v>#N/A</v>
      </c>
      <c r="G165" s="39">
        <f>VLOOKUP(Table26[[#This Row],[Kybermittari V2 numero]],Table46[[V2 lähin]:[Sama kuin B]],2,FALSE)</f>
        <v>0</v>
      </c>
    </row>
    <row r="166" spans="2:7" ht="330.6" x14ac:dyDescent="0.3">
      <c r="B166" s="37" t="s">
        <v>445</v>
      </c>
      <c r="C166" s="38"/>
      <c r="D166" s="39" t="str">
        <f>VLOOKUP(Table26[[#This Row],[Kybermittari V2 numero]],Languages!B:F,4,FALSE)</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E166" s="39" t="str">
        <f>VLOOKUP(Table26[[#This Row],[Kybermittari V2 numero]],'C2M2 V2.1'!K:M,2,FALSE)</f>
        <v>Pieni muutos</v>
      </c>
      <c r="F166" s="39" t="str">
        <f>VLOOKUP(Table26[[#This Row],[Kybermittari V2 numero]],'C2M2 V2.1'!K:M,3,FALSE)</f>
        <v>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
      <c r="G166" s="39" t="str">
        <f>VLOOKUP(Table26[[#This Row],[Kybermittari V2 numero]],Table46[[V2 lähin]:[Sama kuin B]],2,FALSE)</f>
        <v>ASSET-2a</v>
      </c>
    </row>
    <row r="167" spans="2:7" ht="148.19999999999999" x14ac:dyDescent="0.3">
      <c r="B167" s="37" t="s">
        <v>446</v>
      </c>
      <c r="C167" s="38"/>
      <c r="D167" s="39" t="str">
        <f>VLOOKUP(Table26[[#This Row],[Kybermittari V2 numero]],Languages!B:F,4,FALSE)</f>
        <v>Rekisteriin on kirjattu sellaiset toimintoon kuuluvat tietovarannot, joita voitaisiin käyttää hyökkääjän tavoitteen saavuttamiseen.</v>
      </c>
      <c r="E167" s="39" t="str">
        <f>VLOOKUP(Table26[[#This Row],[Kybermittari V2 numero]],'C2M2 V2.1'!K:M,2,FALSE)</f>
        <v>sama</v>
      </c>
      <c r="F167" s="39" t="str">
        <f>VLOOKUP(Table26[[#This Row],[Kybermittari V2 numero]],'C2M2 V2.1'!K:M,3,FALSE)</f>
        <v>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
      <c r="G167" s="39" t="str">
        <f>VLOOKUP(Table26[[#This Row],[Kybermittari V2 numero]],Table46[[V2 lähin]:[Sama kuin B]],2,FALSE)</f>
        <v>ASSET-2b</v>
      </c>
    </row>
    <row r="168" spans="2:7" ht="114" x14ac:dyDescent="0.3">
      <c r="B168" s="37" t="s">
        <v>447</v>
      </c>
      <c r="C168" s="38"/>
      <c r="D168" s="39" t="str">
        <f>VLOOKUP(Table26[[#This Row],[Kybermittari V2 numero]],Languages!B:F,4,FALSE)</f>
        <v>Rekisteriin on kirjattu tietovarannoista sellaisia ominaisuuksia, jotka tukevat organisaation kybertoimintaa (esimerkiksi varmuuskopioiden sijainti ja päivitysväli, tiedon tallennussijainti tai tiedon kyberturvallisuusvaatimukset).</v>
      </c>
      <c r="E168" s="39" t="str">
        <f>VLOOKUP(Table26[[#This Row],[Kybermittari V2 numero]],'C2M2 V2.1'!K:M,2,FALSE)</f>
        <v>Pieni muutos</v>
      </c>
      <c r="F168" s="39" t="str">
        <f>VLOOKUP(Table26[[#This Row],[Kybermittari V2 numero]],'C2M2 V2.1'!K:M,3,FALSE)</f>
        <v>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v>
      </c>
      <c r="G168" s="39" t="str">
        <f>VLOOKUP(Table26[[#This Row],[Kybermittari V2 numero]],Table46[[V2 lähin]:[Sama kuin B]],2,FALSE)</f>
        <v>ASSET-2e</v>
      </c>
    </row>
    <row r="169" spans="2:7" ht="216.6" x14ac:dyDescent="0.3">
      <c r="B169" s="37" t="s">
        <v>448</v>
      </c>
      <c r="C169" s="38"/>
      <c r="D169" s="39" t="str">
        <f>VLOOKUP(Table26[[#This Row],[Kybermittari V2 numero]],Languages!B:F,4,FALSE)</f>
        <v>Rekisteriin kirjatut tietovarannot on priorisoitu noudattaen määriteltyjä priorisointikriteerejä, joihin kuuluu arviointi tietovarannon tärkeydestä toiminnolle.</v>
      </c>
      <c r="E169" s="39" t="str">
        <f>VLOOKUP(Table26[[#This Row],[Kybermittari V2 numero]],'C2M2 V2.1'!K:M,2,FALSE)</f>
        <v>sama</v>
      </c>
      <c r="F169" s="39" t="str">
        <f>VLOOKUP(Table26[[#This Row],[Kybermittari V2 numero]],'C2M2 V2.1'!K:M,3,FALSE)</f>
        <v>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v>
      </c>
      <c r="G169" s="39" t="str">
        <f>VLOOKUP(Table26[[#This Row],[Kybermittari V2 numero]],Table46[[V2 lähin]:[Sama kuin B]],2,FALSE)</f>
        <v>ASSET-2c</v>
      </c>
    </row>
    <row r="170" spans="2:7" ht="102.6" x14ac:dyDescent="0.3">
      <c r="B170" s="37" t="s">
        <v>449</v>
      </c>
      <c r="C170" s="38"/>
      <c r="D170" s="39" t="str">
        <f>VLOOKUP(Table26[[#This Row],[Kybermittari V2 numero]],Languages!B:F,4,FALSE)</f>
        <v>Priorisointikriteereissä huomioidaan lisäksi se voidaanko tietovarantoa käyttää hyökkääjän tavoitteen saavuttamiseen.</v>
      </c>
      <c r="E170" s="39" t="str">
        <f>VLOOKUP(Table26[[#This Row],[Kybermittari V2 numero]],'C2M2 V2.1'!K:M,2,FALSE)</f>
        <v>Pieni muutos</v>
      </c>
      <c r="F170" s="39" t="str">
        <f>VLOOKUP(Table26[[#This Row],[Kybermittari V2 numero]],'C2M2 V2.1'!K:M,3,FALSE)</f>
        <v>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v>
      </c>
      <c r="G170" s="39" t="str">
        <f>VLOOKUP(Table26[[#This Row],[Kybermittari V2 numero]],Table46[[V2 lähin]:[Sama kuin B]],2,FALSE)</f>
        <v>ASSET-2d</v>
      </c>
    </row>
    <row r="171" spans="2:7" ht="159.6" x14ac:dyDescent="0.3">
      <c r="B171" s="37" t="s">
        <v>450</v>
      </c>
      <c r="C171" s="38"/>
      <c r="D171" s="39" t="str">
        <f>VLOOKUP(Table26[[#This Row],[Kybermittari V2 numero]],Languages!B:F,4,FALSE)</f>
        <v>Rekisteri on täydellinen (eli rekisteri kattaa kaikki toiminnon pyörittämiseen tarvittavat tietovarannot).</v>
      </c>
      <c r="E171" s="39" t="str">
        <f>VLOOKUP(Table26[[#This Row],[Kybermittari V2 numero]],'C2M2 V2.1'!K:M,2,FALSE)</f>
        <v>Pieni muutos</v>
      </c>
      <c r="F171" s="39" t="str">
        <f>VLOOKUP(Table26[[#This Row],[Kybermittari V2 numero]],'C2M2 V2.1'!K:M,3,FALSE)</f>
        <v>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
      <c r="G171" s="39" t="str">
        <f>VLOOKUP(Table26[[#This Row],[Kybermittari V2 numero]],Table46[[V2 lähin]:[Sama kuin B]],2,FALSE)</f>
        <v>ASSET-2f</v>
      </c>
    </row>
    <row r="172" spans="2:7" ht="114" x14ac:dyDescent="0.3">
      <c r="B172" s="37" t="s">
        <v>451</v>
      </c>
      <c r="C172" s="38"/>
      <c r="D172" s="39" t="str">
        <f>VLOOKUP(Table26[[#This Row],[Kybermittari V2 numero]],Languages!B:F,4,FALSE)</f>
        <v>Rekisteri on ajan tasalla (eli rekisteriä päivitetään aika ajoin ja määriteltyjen tilanteiden kuten järjestelmämuutosten yhteydessä).</v>
      </c>
      <c r="E172" s="39" t="str">
        <f>VLOOKUP(Table26[[#This Row],[Kybermittari V2 numero]],'C2M2 V2.1'!K:M,2,FALSE)</f>
        <v>sama</v>
      </c>
      <c r="F172" s="39" t="str">
        <f>VLOOKUP(Table26[[#This Row],[Kybermittari V2 numero]],'C2M2 V2.1'!K:M,3,FALSE)</f>
        <v>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
      <c r="G172" s="39" t="str">
        <f>VLOOKUP(Table26[[#This Row],[Kybermittari V2 numero]],Table46[[V2 lähin]:[Sama kuin B]],2,FALSE)</f>
        <v>ASSET-2g</v>
      </c>
    </row>
    <row r="173" spans="2:7" ht="102.6" x14ac:dyDescent="0.3">
      <c r="B173" s="37" t="s">
        <v>452</v>
      </c>
      <c r="C173" s="38"/>
      <c r="D173" s="39" t="str">
        <f>VLOOKUP(Table26[[#This Row],[Kybermittari V2 numero]],Languages!B:F,4,FALSE)</f>
        <v>Rekisteriä käytetään kyberriskien tunnistamiseen (esimerkiksi tunnistamaan sellaisia riskejä, jotka liittyvät tiedon luvattomaan julkistamiseen, tuhoamiseen tai peukalointiin).</v>
      </c>
      <c r="E173" s="39" t="str">
        <f>VLOOKUP(Table26[[#This Row],[Kybermittari V2 numero]],'C2M2 V2.1'!K:M,2,FALSE)</f>
        <v>Muutos</v>
      </c>
      <c r="F173" s="39" t="str">
        <f>VLOOKUP(Table26[[#This Row],[Kybermittari V2 numero]],'C2M2 V2.1'!K:M,3,FALSE)</f>
        <v>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v>
      </c>
      <c r="G173" s="39" t="str">
        <f>VLOOKUP(Table26[[#This Row],[Kybermittari V2 numero]],Table46[[V2 lähin]:[Sama kuin B]],2,FALSE)</f>
        <v>ASSET-2h</v>
      </c>
    </row>
    <row r="174" spans="2:7" ht="68.400000000000006" x14ac:dyDescent="0.3">
      <c r="B174" s="37" t="s">
        <v>1437</v>
      </c>
      <c r="C174" s="38"/>
      <c r="D174" s="39" t="str">
        <f>VLOOKUP(Table26[[#This Row],[Kybermittari V2 numero]],Languages!B:F,4,FALSE)</f>
        <v>Tietovarannot (kuten asiakastiedot tai laitteiden ja ohjelmistojen perusasetukset) tuhotaan tai poistetaan soveltuvin keinoin, kun tiedolle määritelty enimmäiskäyttö- tai tallennusaika on päättynyt.</v>
      </c>
      <c r="E174" s="39" t="e">
        <f>VLOOKUP(Table26[[#This Row],[Kybermittari V2 numero]],'C2M2 V2.1'!K:M,2,FALSE)</f>
        <v>#N/A</v>
      </c>
      <c r="F174" s="39" t="e">
        <f>VLOOKUP(Table26[[#This Row],[Kybermittari V2 numero]],'C2M2 V2.1'!K:M,3,FALSE)</f>
        <v>#N/A</v>
      </c>
      <c r="G174" s="39">
        <f>VLOOKUP(Table26[[#This Row],[Kybermittari V2 numero]],Table46[[V2 lähin]:[Sama kuin B]],2,FALSE)</f>
        <v>0</v>
      </c>
    </row>
    <row r="175" spans="2:7" ht="159.6" x14ac:dyDescent="0.3">
      <c r="B175" s="37" t="s">
        <v>453</v>
      </c>
      <c r="C175" s="38"/>
      <c r="D175" s="39" t="str">
        <f>VLOOKUP(Table26[[#This Row],[Kybermittari V2 numero]],Languages!B:F,4,FALSE)</f>
        <v>Laitteiden, ohjelmistojen ja tietovarantojen konfiguraatioista on luotu vakioidut perusasetukset. Tasolla 1 tämän ei tarvitse olla systemaattista ja säännöllistä.</v>
      </c>
      <c r="E175" s="39" t="str">
        <f>VLOOKUP(Table26[[#This Row],[Kybermittari V2 numero]],'C2M2 V2.1'!K:M,2,FALSE)</f>
        <v>sama</v>
      </c>
      <c r="F175" s="39" t="str">
        <f>VLOOKUP(Table26[[#This Row],[Kybermittari V2 numero]],'C2M2 V2.1'!K:M,3,FALSE)</f>
        <v>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v>
      </c>
      <c r="G175" s="39" t="str">
        <f>VLOOKUP(Table26[[#This Row],[Kybermittari V2 numero]],Table46[[V2 lähin]:[Sama kuin B]],2,FALSE)</f>
        <v>ASSET-3a</v>
      </c>
    </row>
    <row r="176" spans="2:7" ht="91.2" x14ac:dyDescent="0.3">
      <c r="B176" s="37" t="s">
        <v>454</v>
      </c>
      <c r="C176" s="38"/>
      <c r="D176" s="39" t="str">
        <f>VLOOKUP(Table26[[#This Row],[Kybermittari V2 numero]],Languages!B:F,4,FALSE)</f>
        <v>Vakioituja perusasetuksia käytetään, kun laitteille, ohjelmistoille tai tietovarannoille luodaan uusi konfiguraatio tai palautetaan vanha konfiguraatio.</v>
      </c>
      <c r="E176" s="39" t="str">
        <f>VLOOKUP(Table26[[#This Row],[Kybermittari V2 numero]],'C2M2 V2.1'!K:M,2,FALSE)</f>
        <v>sama</v>
      </c>
      <c r="F176" s="39" t="str">
        <f>VLOOKUP(Table26[[#This Row],[Kybermittari V2 numero]],'C2M2 V2.1'!K:M,3,FALSE)</f>
        <v>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v>
      </c>
      <c r="G176" s="39" t="str">
        <f>VLOOKUP(Table26[[#This Row],[Kybermittari V2 numero]],Table46[[V2 lähin]:[Sama kuin B]],2,FALSE)</f>
        <v>ASSET-3b</v>
      </c>
    </row>
    <row r="177" spans="2:7" ht="34.200000000000003" x14ac:dyDescent="0.3">
      <c r="B177" s="37" t="s">
        <v>455</v>
      </c>
      <c r="C177" s="38"/>
      <c r="D177" s="39" t="str">
        <f>VLOOKUP(Table26[[#This Row],[Kybermittari V2 numero]],Languages!B:F,4,FALSE)</f>
        <v>Vakioitujen perusasetusten suunnitteluun kuuluu kyberturvallisuustavoitteita.</v>
      </c>
      <c r="E177" s="39" t="e">
        <f>VLOOKUP(Table26[[#This Row],[Kybermittari V2 numero]],'C2M2 V2.1'!K:M,2,FALSE)</f>
        <v>#N/A</v>
      </c>
      <c r="F177" s="39" t="e">
        <f>VLOOKUP(Table26[[#This Row],[Kybermittari V2 numero]],'C2M2 V2.1'!K:M,3,FALSE)</f>
        <v>#N/A</v>
      </c>
      <c r="G177" s="39">
        <f>VLOOKUP(Table26[[#This Row],[Kybermittari V2 numero]],Table46[[V2 lähin]:[Sama kuin B]],2,FALSE)</f>
        <v>0</v>
      </c>
    </row>
    <row r="178" spans="2:7" ht="148.19999999999999" x14ac:dyDescent="0.3">
      <c r="B178" s="37" t="s">
        <v>456</v>
      </c>
      <c r="C178" s="38"/>
      <c r="D178" s="39" t="str">
        <f>VLOOKUP(Table26[[#This Row],[Kybermittari V2 numero]],Languages!B:F,4,FALSE)</f>
        <v>Vakioitujen perusasetusten määrittelyyn kuuluu soveltuvia vaatimuksia organisaation kyberarkkitehtuurista [kts. ARCHITECTURE-1e].</v>
      </c>
      <c r="E178" s="39" t="str">
        <f>VLOOKUP(Table26[[#This Row],[Kybermittari V2 numero]],'C2M2 V2.1'!K:M,2,FALSE)</f>
        <v>pieni muutos</v>
      </c>
      <c r="F178" s="39" t="str">
        <f>VLOOKUP(Table26[[#This Row],[Kybermittari V2 numero]],'C2M2 V2.1'!K:M,3,FALSE)</f>
        <v>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v>
      </c>
      <c r="G178" s="39" t="str">
        <f>VLOOKUP(Table26[[#This Row],[Kybermittari V2 numero]],Table46[[V2 lähin]:[Sama kuin B]],2,FALSE)</f>
        <v>ASSET-3c</v>
      </c>
    </row>
    <row r="179" spans="2:7" ht="193.8" x14ac:dyDescent="0.3">
      <c r="B179" s="37" t="s">
        <v>457</v>
      </c>
      <c r="C179" s="38"/>
      <c r="D179" s="39" t="str">
        <f>VLOOKUP(Table26[[#This Row],[Kybermittari V2 numero]],Languages!B:F,4,FALSE)</f>
        <v>Konfiguraatioiden yhdenmukaisuutta vakioituihin perusasetuksiin seurataan säännöllisesti koko laitteen, ohjelmiston tai tietovarannon elinkaaren ajan.</v>
      </c>
      <c r="E179" s="39" t="str">
        <f>VLOOKUP(Table26[[#This Row],[Kybermittari V2 numero]],'C2M2 V2.1'!K:M,2,FALSE)</f>
        <v>sama</v>
      </c>
      <c r="F179" s="39" t="str">
        <f>VLOOKUP(Table26[[#This Row],[Kybermittari V2 numero]],'C2M2 V2.1'!K:M,3,FALSE)</f>
        <v>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v>
      </c>
      <c r="G179" s="39" t="str">
        <f>VLOOKUP(Table26[[#This Row],[Kybermittari V2 numero]],Table46[[V2 lähin]:[Sama kuin B]],2,FALSE)</f>
        <v>ASSET-3e</v>
      </c>
    </row>
    <row r="180" spans="2:7" ht="68.400000000000006" x14ac:dyDescent="0.3">
      <c r="B180" s="37" t="s">
        <v>1461</v>
      </c>
      <c r="C180" s="38"/>
      <c r="D180" s="39" t="str">
        <f>VLOOKUP(Table26[[#This Row],[Kybermittari V2 numero]],Languages!B:F,4,FALSE)</f>
        <v>Vakioidut perusasetukset tarkastetaan ja päivitetään aika ajoin ja määriteltyjen tilanteiden kuten järjestelmämuutosten yhteydessä tai organisaation kyberarkkitehtuurin muuttuessa.</v>
      </c>
      <c r="E180" s="39" t="e">
        <f>VLOOKUP(Table26[[#This Row],[Kybermittari V2 numero]],'C2M2 V2.1'!K:M,2,FALSE)</f>
        <v>#N/A</v>
      </c>
      <c r="F180" s="39" t="e">
        <f>VLOOKUP(Table26[[#This Row],[Kybermittari V2 numero]],'C2M2 V2.1'!K:M,3,FALSE)</f>
        <v>#N/A</v>
      </c>
      <c r="G180" s="39">
        <f>VLOOKUP(Table26[[#This Row],[Kybermittari V2 numero]],Table46[[V2 lähin]:[Sama kuin B]],2,FALSE)</f>
        <v>0</v>
      </c>
    </row>
    <row r="181" spans="2:7" ht="114" x14ac:dyDescent="0.3">
      <c r="B181" s="37" t="s">
        <v>458</v>
      </c>
      <c r="C181" s="38"/>
      <c r="D181" s="39" t="str">
        <f>VLOOKUP(Table26[[#This Row],[Kybermittari V2 numero]],Languages!B:F,4,FALSE)</f>
        <v>Rekistereihin kirjattuihin laitteisiin, ohjelmistoihin ja tietovarantoihin tehtävät muutokset arvioidaan ja hyväksytetään ennen niiden toteuttamista. Tasolla 1 tämän ei tarvitse olla systemaattista ja säännöllistä.</v>
      </c>
      <c r="E181" s="39" t="str">
        <f>VLOOKUP(Table26[[#This Row],[Kybermittari V2 numero]],'C2M2 V2.1'!K:M,2,FALSE)</f>
        <v>Pieni muutos</v>
      </c>
      <c r="F181" s="39" t="str">
        <f>VLOOKUP(Table26[[#This Row],[Kybermittari V2 numero]],'C2M2 V2.1'!K:M,3,FALSE)</f>
        <v>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v>
      </c>
      <c r="G181" s="39" t="str">
        <f>VLOOKUP(Table26[[#This Row],[Kybermittari V2 numero]],Table46[[V2 lähin]:[Sama kuin B]],2,FALSE)</f>
        <v>ASSET-4a</v>
      </c>
    </row>
    <row r="182" spans="2:7" ht="114" x14ac:dyDescent="0.3">
      <c r="B182" s="37" t="s">
        <v>459</v>
      </c>
      <c r="C182" s="38"/>
      <c r="D182" s="39" t="str">
        <f>VLOOKUP(Table26[[#This Row],[Kybermittari V2 numero]],Languages!B:F,4,FALSE)</f>
        <v>Rekistereihin kirjattuihin laitteisiin, ohjelmistoihin ja tietovarantoihin tehtävistä muutoksista pidetään lokia. Tasolla 1 tämän ei tarvitse olla systemaattista ja säännöllistä.</v>
      </c>
      <c r="E182" s="39" t="str">
        <f>VLOOKUP(Table26[[#This Row],[Kybermittari V2 numero]],'C2M2 V2.1'!K:M,2,FALSE)</f>
        <v>Pieni muutos</v>
      </c>
      <c r="F182" s="39" t="str">
        <f>VLOOKUP(Table26[[#This Row],[Kybermittari V2 numero]],'C2M2 V2.1'!K:M,3,FALSE)</f>
        <v>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v>
      </c>
      <c r="G182" s="39" t="str">
        <f>VLOOKUP(Table26[[#This Row],[Kybermittari V2 numero]],Table46[[V2 lähin]:[Sama kuin B]],2,FALSE)</f>
        <v>ASSET-4b</v>
      </c>
    </row>
    <row r="183" spans="2:7" ht="136.80000000000001" x14ac:dyDescent="0.3">
      <c r="B183" s="37" t="s">
        <v>460</v>
      </c>
      <c r="C183" s="38"/>
      <c r="D183" s="39" t="str">
        <f>VLOOKUP(Table26[[#This Row],[Kybermittari V2 numero]],Languages!B:F,4,FALSE)</f>
        <v>Laitteisiin, ohjelmistoihin ja tietovarantoihin tehtävät muutokset testataan ennen niiden toteuttamista.</v>
      </c>
      <c r="E183" s="39" t="str">
        <f>VLOOKUP(Table26[[#This Row],[Kybermittari V2 numero]],'C2M2 V2.1'!K:M,2,FALSE)</f>
        <v>Pieni muutos</v>
      </c>
      <c r="F183" s="39" t="str">
        <f>VLOOKUP(Table26[[#This Row],[Kybermittari V2 numero]],'C2M2 V2.1'!K:M,3,FALSE)</f>
        <v>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v>
      </c>
      <c r="G183" s="39" t="str">
        <f>VLOOKUP(Table26[[#This Row],[Kybermittari V2 numero]],Table46[[V2 lähin]:[Sama kuin B]],2,FALSE)</f>
        <v>ASSET-4d</v>
      </c>
    </row>
    <row r="184" spans="2:7" ht="114" x14ac:dyDescent="0.3">
      <c r="B184" s="37" t="s">
        <v>461</v>
      </c>
      <c r="C184" s="38"/>
      <c r="D184" s="39" t="str">
        <f>VLOOKUP(Table26[[#This Row],[Kybermittari V2 numero]],Languages!B:F,4,FALSE)</f>
        <v>Muutoksenhallinnan käytännöt kattavat laitteiden, ohjelmistojen ja tiedon koko elinkaaren (esimerkiksi hankinnan, käyttöönoton, käytön ja käytöstä poiston).</v>
      </c>
      <c r="E184" s="39" t="str">
        <f>VLOOKUP(Table26[[#This Row],[Kybermittari V2 numero]],'C2M2 V2.1'!K:M,2,FALSE)</f>
        <v>sama</v>
      </c>
      <c r="F184" s="39" t="str">
        <f>VLOOKUP(Table26[[#This Row],[Kybermittari V2 numero]],'C2M2 V2.1'!K:M,3,FALSE)</f>
        <v>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v>
      </c>
      <c r="G184" s="39" t="str">
        <f>VLOOKUP(Table26[[#This Row],[Kybermittari V2 numero]],Table46[[V2 lähin]:[Sama kuin B]],2,FALSE)</f>
        <v>ASSET-4g</v>
      </c>
    </row>
    <row r="185" spans="2:7" ht="125.4" x14ac:dyDescent="0.3">
      <c r="B185" s="37" t="s">
        <v>462</v>
      </c>
      <c r="C185" s="38"/>
      <c r="D185" s="39" t="str">
        <f>VLOOKUP(Table26[[#This Row],[Kybermittari V2 numero]],Languages!B:F,4,FALSE)</f>
        <v>Laitteisiin, ohjelmistoihin ja tietovarantoihin tehtävien muutosten kyberturvallisuusvaikutus testataan ennen niiden toteuttamista.</v>
      </c>
      <c r="E185" s="39" t="str">
        <f>VLOOKUP(Table26[[#This Row],[Kybermittari V2 numero]],'C2M2 V2.1'!K:M,2,FALSE)</f>
        <v>Pieni muutos</v>
      </c>
      <c r="F185" s="39" t="str">
        <f>VLOOKUP(Table26[[#This Row],[Kybermittari V2 numero]],'C2M2 V2.1'!K:M,3,FALSE)</f>
        <v>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v>
      </c>
      <c r="G185" s="39" t="str">
        <f>VLOOKUP(Table26[[#This Row],[Kybermittari V2 numero]],Table46[[V2 lähin]:[Sama kuin B]],2,FALSE)</f>
        <v>ASSET-4h</v>
      </c>
    </row>
    <row r="186" spans="2:7" ht="114" x14ac:dyDescent="0.3">
      <c r="B186" s="37" t="s">
        <v>463</v>
      </c>
      <c r="C186" s="38"/>
      <c r="D186" s="39" t="str">
        <f>VLOOKUP(Table26[[#This Row],[Kybermittari V2 numero]],Languages!B:F,4,FALSE)</f>
        <v>Muutoksenhallinnan lokit sisältävät tietoa sellaisista tehdyistä muutoksista, jotka vaikuttavat kyseisen laitteen, ohjelmiston tai tietovarannon kyberturvallisuusvaatimuksiin.</v>
      </c>
      <c r="E186" s="39" t="str">
        <f>VLOOKUP(Table26[[#This Row],[Kybermittari V2 numero]],'C2M2 V2.1'!K:M,2,FALSE)</f>
        <v>sama</v>
      </c>
      <c r="F186" s="39" t="str">
        <f>VLOOKUP(Table26[[#This Row],[Kybermittari V2 numero]],'C2M2 V2.1'!K:M,3,FALSE)</f>
        <v>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v>
      </c>
      <c r="G186" s="39" t="str">
        <f>VLOOKUP(Table26[[#This Row],[Kybermittari V2 numero]],Table46[[V2 lähin]:[Sama kuin B]],2,FALSE)</f>
        <v>ASSET-4i</v>
      </c>
    </row>
    <row r="187" spans="2:7" ht="91.2" x14ac:dyDescent="0.3">
      <c r="B187" s="37" t="s">
        <v>467</v>
      </c>
      <c r="C187" s="38"/>
      <c r="D187" s="39" t="str">
        <f>VLOOKUP(Table26[[#This Row],[Kybermittari V2 numero]],Languages!B:F,4,FALSE)</f>
        <v>ASSET-osion toimintaa varten on määritetty dokumentoidut toimintatavat, joita noudatetaan ja päivitetään säännöllisesti.</v>
      </c>
      <c r="E187" s="39" t="str">
        <f>VLOOKUP(Table26[[#This Row],[Kybermittari V2 numero]],'C2M2 V2.1'!K:M,2,FALSE)</f>
        <v>sama</v>
      </c>
      <c r="F187" s="39" t="str">
        <f>VLOOKUP(Table26[[#This Row],[Kybermittari V2 numero]],'C2M2 V2.1'!K:M,3,FALSE)</f>
        <v>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c r="G187" s="39" t="str">
        <f>VLOOKUP(Table26[[#This Row],[Kybermittari V2 numero]],Table46[[V2 lähin]:[Sama kuin B]],2,FALSE)</f>
        <v>ASSET-5a</v>
      </c>
    </row>
    <row r="188" spans="2:7" ht="239.4" x14ac:dyDescent="0.3">
      <c r="B188" s="37" t="s">
        <v>468</v>
      </c>
      <c r="C188" s="38"/>
      <c r="D188" s="39" t="str">
        <f>VLOOKUP(Table26[[#This Row],[Kybermittari V2 numero]],Languages!B:F,4,FALSE)</f>
        <v>ASSET-osion toimintaa varten on tarjolla riittävät resurssit (henkilöstö, rahoitus ja työkalut).</v>
      </c>
      <c r="E188" s="39" t="str">
        <f>VLOOKUP(Table26[[#This Row],[Kybermittari V2 numero]],'C2M2 V2.1'!K:M,2,FALSE)</f>
        <v>sama</v>
      </c>
      <c r="F188" s="39" t="str">
        <f>VLOOKUP(Table26[[#This Row],[Kybermittari V2 numero]],'C2M2 V2.1'!K:M,3,FALSE)</f>
        <v>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188" s="39" t="str">
        <f>VLOOKUP(Table26[[#This Row],[Kybermittari V2 numero]],Table46[[V2 lähin]:[Sama kuin B]],2,FALSE)</f>
        <v>ASSET-5b</v>
      </c>
    </row>
    <row r="189" spans="2:7" ht="171" x14ac:dyDescent="0.3">
      <c r="B189" s="37" t="s">
        <v>469</v>
      </c>
      <c r="C189" s="38"/>
      <c r="D189" s="39" t="str">
        <f>VLOOKUP(Table26[[#This Row],[Kybermittari V2 numero]],Languages!B:F,4,FALSE)</f>
        <v>ASSET-osion toimintaa ohjataan vaatimuksilla, jotka on asetettu organisaation johtotason politiikassa (tai vastaavassa ohjeistuksessa).</v>
      </c>
      <c r="E189" s="39" t="str">
        <f>VLOOKUP(Table26[[#This Row],[Kybermittari V2 numero]],'C2M2 V2.1'!K:M,2,FALSE)</f>
        <v>sama</v>
      </c>
      <c r="F189" s="39" t="str">
        <f>VLOOKUP(Table26[[#This Row],[Kybermittari V2 numero]],'C2M2 V2.1'!K:M,3,FALSE)</f>
        <v>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v>
      </c>
      <c r="G189" s="39" t="str">
        <f>VLOOKUP(Table26[[#This Row],[Kybermittari V2 numero]],Table46[[V2 lähin]:[Sama kuin B]],2,FALSE)</f>
        <v>ASSET-5c</v>
      </c>
    </row>
    <row r="190" spans="2:7" ht="159.6" x14ac:dyDescent="0.3">
      <c r="B190" s="37" t="s">
        <v>470</v>
      </c>
      <c r="C190" s="38"/>
      <c r="D190" s="39" t="str">
        <f>VLOOKUP(Table26[[#This Row],[Kybermittari V2 numero]],Languages!B:F,4,FALSE)</f>
        <v>ASSET-osion toimintaa suorittavilla työntekijöillä on riittävät tiedot ja taidot tehtäviensä suorittamiseen.</v>
      </c>
      <c r="E190" s="39" t="str">
        <f>VLOOKUP(Table26[[#This Row],[Kybermittari V2 numero]],'C2M2 V2.1'!K:M,2,FALSE)</f>
        <v>sama</v>
      </c>
      <c r="F190" s="39" t="str">
        <f>VLOOKUP(Table26[[#This Row],[Kybermittari V2 numero]],'C2M2 V2.1'!K:M,3,FALSE)</f>
        <v>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190" s="39" t="str">
        <f>VLOOKUP(Table26[[#This Row],[Kybermittari V2 numero]],Table46[[V2 lähin]:[Sama kuin B]],2,FALSE)</f>
        <v>ASSET-5e</v>
      </c>
    </row>
    <row r="191" spans="2:7" ht="148.19999999999999" x14ac:dyDescent="0.3">
      <c r="B191" s="37" t="s">
        <v>471</v>
      </c>
      <c r="C191" s="38"/>
      <c r="D191" s="39" t="str">
        <f>VLOOKUP(Table26[[#This Row],[Kybermittari V2 numero]],Languages!B:F,4,FALSE)</f>
        <v>ASSET-osion toiminnan suorittamiseen tarvittavat vastuut, tilivelvollisuudet ja valtuutukset on jalkautettu soveltuville työntekijöille.</v>
      </c>
      <c r="E191" s="39" t="str">
        <f>VLOOKUP(Table26[[#This Row],[Kybermittari V2 numero]],'C2M2 V2.1'!K:M,2,FALSE)</f>
        <v>sama</v>
      </c>
      <c r="F191" s="39" t="str">
        <f>VLOOKUP(Table26[[#This Row],[Kybermittari V2 numero]],'C2M2 V2.1'!K:M,3,FALSE)</f>
        <v>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191" s="39" t="str">
        <f>VLOOKUP(Table26[[#This Row],[Kybermittari V2 numero]],Table46[[V2 lähin]:[Sama kuin B]],2,FALSE)</f>
        <v>ASSET-5d</v>
      </c>
    </row>
    <row r="192" spans="2:7" ht="34.200000000000003" x14ac:dyDescent="0.3">
      <c r="B192" s="37" t="s">
        <v>472</v>
      </c>
      <c r="C192" s="38"/>
      <c r="D192" s="39" t="str">
        <f>VLOOKUP(Table26[[#This Row],[Kybermittari V2 numero]],Languages!B:F,4,FALSE)</f>
        <v>ASSET-osion toiminnan vaikuttavuutta arvioidaan ja seurataan.</v>
      </c>
      <c r="E192" s="39" t="str">
        <f>VLOOKUP(Table26[[#This Row],[Kybermittari V2 numero]],'C2M2 V2.1'!K:M,2,FALSE)</f>
        <v>sama</v>
      </c>
      <c r="F192" s="39" t="str">
        <f>VLOOKUP(Table26[[#This Row],[Kybermittari V2 numero]],'C2M2 V2.1'!K:M,3,FALSE)</f>
        <v>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v>
      </c>
      <c r="G192" s="39" t="str">
        <f>VLOOKUP(Table26[[#This Row],[Kybermittari V2 numero]],Table46[[V2 lähin]:[Sama kuin B]],2,FALSE)</f>
        <v>ASSET-5f</v>
      </c>
    </row>
    <row r="193" spans="2:7" ht="34.200000000000003" x14ac:dyDescent="0.3">
      <c r="B193" s="37" t="s">
        <v>1519</v>
      </c>
      <c r="C193" s="38"/>
      <c r="D193" s="39" t="str">
        <f>VLOOKUP(Table26[[#This Row],[Kybermittari V2 numero]],Languages!B:F,4,FALSE)</f>
        <v>Organisaation tuottamat yhteiskunnalle kriittiset palvelut on tunnistettu ja dokumentoitu.</v>
      </c>
      <c r="E193" s="39" t="s">
        <v>2846</v>
      </c>
      <c r="F193" s="39" t="s">
        <v>2897</v>
      </c>
      <c r="G193" s="39" t="e">
        <f>VLOOKUP(Table26[[#This Row],[Kybermittari V2 numero]],Table46[[V2 lähin]:[Sama kuin B]],2,FALSE)</f>
        <v>#N/A</v>
      </c>
    </row>
    <row r="194" spans="2:7" ht="45.6" x14ac:dyDescent="0.3">
      <c r="B194" s="37" t="s">
        <v>1523</v>
      </c>
      <c r="C194" s="38"/>
      <c r="D194" s="39" t="str">
        <f>VLOOKUP(Table26[[#This Row],[Kybermittari V2 numero]],Languages!B:F,4,FALSE)</f>
        <v>(Yhteiskunnalle kriittisten) palveluiden tuottamiseen tarvittava data on tunnistettu ja dokumentoitu.</v>
      </c>
      <c r="E194" s="39" t="s">
        <v>2846</v>
      </c>
      <c r="F194" s="39" t="s">
        <v>2897</v>
      </c>
      <c r="G194" s="39" t="e">
        <f>VLOOKUP(Table26[[#This Row],[Kybermittari V2 numero]],Table46[[V2 lähin]:[Sama kuin B]],2,FALSE)</f>
        <v>#N/A</v>
      </c>
    </row>
    <row r="195" spans="2:7" ht="34.200000000000003" x14ac:dyDescent="0.3">
      <c r="B195" s="37" t="s">
        <v>1527</v>
      </c>
      <c r="C195" s="38"/>
      <c r="D195" s="39" t="str">
        <f>VLOOKUP(Table26[[#This Row],[Kybermittari V2 numero]],Languages!B:F,4,FALSE)</f>
        <v>Palveluiden tuottamiseen tarvittavat prosessit on tunnistettu ja dokumentoitu.</v>
      </c>
      <c r="E195" s="39" t="s">
        <v>2846</v>
      </c>
      <c r="F195" s="39" t="s">
        <v>2897</v>
      </c>
      <c r="G195" s="39" t="e">
        <f>VLOOKUP(Table26[[#This Row],[Kybermittari V2 numero]],Table46[[V2 lähin]:[Sama kuin B]],2,FALSE)</f>
        <v>#N/A</v>
      </c>
    </row>
    <row r="196" spans="2:7" ht="34.200000000000003" x14ac:dyDescent="0.3">
      <c r="B196" s="37" t="s">
        <v>1531</v>
      </c>
      <c r="C196" s="38"/>
      <c r="D196" s="39" t="str">
        <f>VLOOKUP(Table26[[#This Row],[Kybermittari V2 numero]],Languages!B:F,4,FALSE)</f>
        <v>Palveluiden tuottamiseen tarvittavat järjestelmät (IT- ja OT-omaisuus) on tunnistettu ja dokumentoitu.</v>
      </c>
      <c r="E196" s="39" t="s">
        <v>2846</v>
      </c>
      <c r="F196" s="39" t="s">
        <v>2897</v>
      </c>
      <c r="G196" s="39" t="e">
        <f>VLOOKUP(Table26[[#This Row],[Kybermittari V2 numero]],Table46[[V2 lähin]:[Sama kuin B]],2,FALSE)</f>
        <v>#N/A</v>
      </c>
    </row>
    <row r="197" spans="2:7" ht="34.200000000000003" x14ac:dyDescent="0.3">
      <c r="B197" s="37" t="s">
        <v>1535</v>
      </c>
      <c r="C197" s="38"/>
      <c r="D197" s="39" t="str">
        <f>VLOOKUP(Table26[[#This Row],[Kybermittari V2 numero]],Languages!B:F,4,FALSE)</f>
        <v>Palveluiden tuottamiseen tarvittavat tilat ja laitteet on tunnistettu ja dokumentoitu.</v>
      </c>
      <c r="E197" s="39" t="s">
        <v>2846</v>
      </c>
      <c r="F197" s="39" t="s">
        <v>2897</v>
      </c>
      <c r="G197" s="39" t="e">
        <f>VLOOKUP(Table26[[#This Row],[Kybermittari V2 numero]],Table46[[V2 lähin]:[Sama kuin B]],2,FALSE)</f>
        <v>#N/A</v>
      </c>
    </row>
    <row r="198" spans="2:7" ht="34.200000000000003" x14ac:dyDescent="0.3">
      <c r="B198" s="37" t="s">
        <v>1539</v>
      </c>
      <c r="C198" s="38"/>
      <c r="D198" s="39" t="str">
        <f>VLOOKUP(Table26[[#This Row],[Kybermittari V2 numero]],Languages!B:F,4,FALSE)</f>
        <v>Palveluiden tuottamiseen tarvittavat toimitusketjut on tunnistettu ja dokumentoitu.</v>
      </c>
      <c r="E198" s="39" t="s">
        <v>2846</v>
      </c>
      <c r="F198" s="39" t="s">
        <v>2897</v>
      </c>
      <c r="G198" s="39" t="e">
        <f>VLOOKUP(Table26[[#This Row],[Kybermittari V2 numero]],Table46[[V2 lähin]:[Sama kuin B]],2,FALSE)</f>
        <v>#N/A</v>
      </c>
    </row>
    <row r="199" spans="2:7" ht="102.6" x14ac:dyDescent="0.3">
      <c r="B199" s="37" t="s">
        <v>1543</v>
      </c>
      <c r="C199" s="38"/>
      <c r="D199" s="39" t="str">
        <f>VLOOKUP(Table26[[#This Row],[Kybermittari V2 numero]],Languages!B:F,4,FALSE)</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E199" s="39" t="s">
        <v>2846</v>
      </c>
      <c r="F199" s="39" t="s">
        <v>2897</v>
      </c>
      <c r="G199" s="39" t="e">
        <f>VLOOKUP(Table26[[#This Row],[Kybermittari V2 numero]],Table46[[V2 lähin]:[Sama kuin B]],2,FALSE)</f>
        <v>#N/A</v>
      </c>
    </row>
    <row r="200" spans="2:7" ht="57" x14ac:dyDescent="0.3">
      <c r="B200" s="37" t="s">
        <v>1547</v>
      </c>
      <c r="C200" s="38"/>
      <c r="D200" s="39" t="str">
        <f>VLOOKUP(Table26[[#This Row],[Kybermittari V2 numero]],Languages!B:F,4,FALSE)</f>
        <v>Palvelujen heikentymisen tai keskeytymisen aiheuttamat seurannaisvaikutukset yhteiskunnalle on tunnistettu ja dokumentoitu.</v>
      </c>
      <c r="E200" s="39" t="s">
        <v>2846</v>
      </c>
      <c r="F200" s="39" t="s">
        <v>2897</v>
      </c>
      <c r="G200" s="39" t="e">
        <f>VLOOKUP(Table26[[#This Row],[Kybermittari V2 numero]],Table46[[V2 lähin]:[Sama kuin B]],2,FALSE)</f>
        <v>#N/A</v>
      </c>
    </row>
    <row r="201" spans="2:7" ht="79.8" x14ac:dyDescent="0.3">
      <c r="B201" s="37" t="s">
        <v>1559</v>
      </c>
      <c r="C201" s="38"/>
      <c r="D201" s="39" t="str">
        <f>VLOOKUP(Table26[[#This Row],[Kybermittari V2 numero]],Languages!B:F,4,FALSE)</f>
        <v>Kaikki resurssit (data, prosessit, järjestelmät, tilat ja toimitusketjut), joita tarvitaan (yhteiskunnalle kriittisten) palveluiden tuottamiseen, ovat organisaation turvallisuuden hallinnan politiikkojen ja prosessien piirissä.</v>
      </c>
      <c r="E201" s="39" t="s">
        <v>2846</v>
      </c>
      <c r="F201" s="39" t="s">
        <v>2897</v>
      </c>
      <c r="G201" s="39" t="e">
        <f>VLOOKUP(Table26[[#This Row],[Kybermittari V2 numero]],Table46[[V2 lähin]:[Sama kuin B]],2,FALSE)</f>
        <v>#N/A</v>
      </c>
    </row>
    <row r="202" spans="2:7" ht="68.400000000000006" x14ac:dyDescent="0.3">
      <c r="B202" s="37" t="s">
        <v>1563</v>
      </c>
      <c r="C202" s="38"/>
      <c r="D202" s="39" t="str">
        <f>VLOOKUP(Table26[[#This Row],[Kybermittari V2 numero]],Languages!B:F,4,FALSE)</f>
        <v>Kaikki resurssit (data, prosessit, järjestelmät, tilat ja toimitusketjut), joita tarvitaan yhteiskunnallisesti kriittisten palvelujen tuottamiseen, ovat organisaation riskienhallinnan politiikkojen ja prosessien piirissä.</v>
      </c>
      <c r="E202" s="39" t="s">
        <v>2846</v>
      </c>
      <c r="F202" s="39" t="s">
        <v>2897</v>
      </c>
      <c r="G202" s="39" t="e">
        <f>VLOOKUP(Table26[[#This Row],[Kybermittari V2 numero]],Table46[[V2 lähin]:[Sama kuin B]],2,FALSE)</f>
        <v>#N/A</v>
      </c>
    </row>
    <row r="203" spans="2:7" ht="114" x14ac:dyDescent="0.3">
      <c r="B203" s="37" t="s">
        <v>1567</v>
      </c>
      <c r="C203" s="38"/>
      <c r="D203" s="39" t="str">
        <f>VLOOKUP(Table26[[#This Row],[Kybermittari V2 numero]],Languages!B:F,4,FALSE)</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E203" s="39" t="s">
        <v>2846</v>
      </c>
      <c r="F203" s="39" t="s">
        <v>2897</v>
      </c>
      <c r="G203" s="39" t="e">
        <f>VLOOKUP(Table26[[#This Row],[Kybermittari V2 numero]],Table46[[V2 lähin]:[Sama kuin B]],2,FALSE)</f>
        <v>#N/A</v>
      </c>
    </row>
    <row r="204" spans="2:7" ht="79.8" x14ac:dyDescent="0.3">
      <c r="B204" s="37" t="s">
        <v>1571</v>
      </c>
      <c r="C204" s="38"/>
      <c r="D204" s="39" t="str">
        <f>VLOOKUP(Table26[[#This Row],[Kybermittari V2 numero]],Languages!B:F,4,FALSE)</f>
        <v>Johtoryhmä käsittelee palveluiden tuottamiseen tarvittavien tietoverkkojen ja -järjestelmien turvallisuuden tasoa säännöllisesti; käyttäen pohjana ajantasaista ja tarkkaa tietoa sekä organisaation ammattilaisten asiantuntemusta.</v>
      </c>
      <c r="E204" s="39" t="s">
        <v>2846</v>
      </c>
      <c r="F204" s="39" t="s">
        <v>2897</v>
      </c>
      <c r="G204" s="39" t="e">
        <f>VLOOKUP(Table26[[#This Row],[Kybermittari V2 numero]],Table46[[V2 lähin]:[Sama kuin B]],2,FALSE)</f>
        <v>#N/A</v>
      </c>
    </row>
    <row r="205" spans="2:7" ht="68.400000000000006" x14ac:dyDescent="0.3">
      <c r="B205" s="37" t="s">
        <v>1575</v>
      </c>
      <c r="C205" s="38"/>
      <c r="D205" s="39" t="str">
        <f>VLOOKUP(Table26[[#This Row],[Kybermittari V2 numero]],Languages!B:F,4,FALSE)</f>
        <v>Johtoryhmän nimetyllä jäsenellä on vastuu palveluiden tuottamiseen tarvittavien tietoverkkojen ja -järjestelmien turvallisuuden tasosta. Henkilö ohjaa johtoryhmän säännöllistä keskustelua aiheesta.</v>
      </c>
      <c r="E205" s="39" t="s">
        <v>2846</v>
      </c>
      <c r="F205" s="39" t="s">
        <v>2897</v>
      </c>
      <c r="G205" s="39" t="e">
        <f>VLOOKUP(Table26[[#This Row],[Kybermittari V2 numero]],Table46[[V2 lähin]:[Sama kuin B]],2,FALSE)</f>
        <v>#N/A</v>
      </c>
    </row>
    <row r="206" spans="2:7" ht="68.400000000000006" x14ac:dyDescent="0.3">
      <c r="B206" s="37" t="s">
        <v>1579</v>
      </c>
      <c r="C206" s="38"/>
      <c r="D206" s="39" t="str">
        <f>VLOOKUP(Table26[[#This Row],[Kybermittari V2 numero]],Languages!B:F,4,FALSE)</f>
        <v>Johtoryhmä asettaa suunnan ja tahtotilan, joista johdetaan tehokkaita toimintatapoja tietoverkkojen ja -järjestelmien turvallisuuden valvontaan ja ohjaukseen.</v>
      </c>
      <c r="E206" s="39" t="s">
        <v>2846</v>
      </c>
      <c r="F206" s="39" t="s">
        <v>2897</v>
      </c>
      <c r="G206" s="39" t="e">
        <f>VLOOKUP(Table26[[#This Row],[Kybermittari V2 numero]],Table46[[V2 lähin]:[Sama kuin B]],2,FALSE)</f>
        <v>#N/A</v>
      </c>
    </row>
    <row r="207" spans="2:7" ht="34.200000000000003" x14ac:dyDescent="0.3">
      <c r="B207" s="37" t="s">
        <v>1583</v>
      </c>
      <c r="C207" s="38"/>
      <c r="D207" s="39" t="str">
        <f>VLOOKUP(Table26[[#This Row],[Kybermittari V2 numero]],Languages!B:F,4,FALSE)</f>
        <v>Organisaation ylimmällä johdolla on näkyvyys tärkeimpiin riskipäätöksiin läpi koko organisaation.</v>
      </c>
      <c r="E207" s="39" t="s">
        <v>2846</v>
      </c>
      <c r="F207" s="39" t="s">
        <v>2897</v>
      </c>
      <c r="G207" s="39" t="e">
        <f>VLOOKUP(Table26[[#This Row],[Kybermittari V2 numero]],Table46[[V2 lähin]:[Sama kuin B]],2,FALSE)</f>
        <v>#N/A</v>
      </c>
    </row>
    <row r="208" spans="2:7" ht="114" x14ac:dyDescent="0.3">
      <c r="B208" s="37" t="s">
        <v>1587</v>
      </c>
      <c r="C208" s="38"/>
      <c r="D208" s="39" t="str">
        <f>VLOOKUP(Table26[[#This Row],[Kybermittari V2 numero]],Languages!B:F,4,FALSE)</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E208" s="39" t="s">
        <v>2846</v>
      </c>
      <c r="F208" s="39" t="s">
        <v>2897</v>
      </c>
      <c r="G208" s="39" t="e">
        <f>VLOOKUP(Table26[[#This Row],[Kybermittari V2 numero]],Table46[[V2 lähin]:[Sama kuin B]],2,FALSE)</f>
        <v>#N/A</v>
      </c>
    </row>
    <row r="209" spans="2:7" ht="68.400000000000006" x14ac:dyDescent="0.3">
      <c r="B209" s="37" t="s">
        <v>1591</v>
      </c>
      <c r="C209" s="38"/>
      <c r="D209" s="39" t="str">
        <f>VLOOKUP(Table26[[#This Row],[Kybermittari V2 numero]],Languages!B:F,4,FALSE)</f>
        <v>Riskienhallinnan päätöksentekoa voidaan tarvittaessa delegoida tai korottaa ("escalate") läpi koko organisaation sellaisille henkilöille, joilla on sopivat tiedot, taidot ja valtuudet päätösten tekemiseen.</v>
      </c>
      <c r="E209" s="39" t="s">
        <v>2846</v>
      </c>
      <c r="F209" s="39" t="s">
        <v>2897</v>
      </c>
      <c r="G209" s="39" t="e">
        <f>VLOOKUP(Table26[[#This Row],[Kybermittari V2 numero]],Table46[[V2 lähin]:[Sama kuin B]],2,FALSE)</f>
        <v>#N/A</v>
      </c>
    </row>
    <row r="210" spans="2:7" ht="45.6" x14ac:dyDescent="0.3">
      <c r="B210" s="37" t="s">
        <v>1595</v>
      </c>
      <c r="C210" s="38"/>
      <c r="D210" s="39" t="str">
        <f>VLOOKUP(Table26[[#This Row],[Kybermittari V2 numero]],Languages!B:F,4,FALSE)</f>
        <v>Tehdyt riskienhallintapäätökset käydään läpi aika ajoin, jotta varmistutaan siitä, että ne ovat pysyneet relevantteina ja pätevinä.</v>
      </c>
      <c r="E210" s="39" t="s">
        <v>2846</v>
      </c>
      <c r="F210" s="39" t="s">
        <v>2897</v>
      </c>
      <c r="G210" s="39" t="e">
        <f>VLOOKUP(Table26[[#This Row],[Kybermittari V2 numero]],Table46[[V2 lähin]:[Sama kuin B]],2,FALSE)</f>
        <v>#N/A</v>
      </c>
    </row>
    <row r="211" spans="2:7" ht="79.8" x14ac:dyDescent="0.3">
      <c r="B211" s="37" t="s">
        <v>1599</v>
      </c>
      <c r="C211" s="38"/>
      <c r="D211" s="39" t="str">
        <f>VLOOKUP(Table26[[#This Row],[Kybermittari V2 numero]],Languages!B:F,4,FALSE)</f>
        <v>Riskienhallintaprosessissa ja -päätöksenteossa otetaan huomioon resurssit (data, prosessit, järjestelmät, laitteet ja toimitusketju), kriittinen ajanjakso ja seurannaisvaikutukset [kts. CRITICAL-1b-h].</v>
      </c>
      <c r="E211" s="39" t="s">
        <v>2846</v>
      </c>
      <c r="F211" s="39" t="s">
        <v>2897</v>
      </c>
      <c r="G211" s="39" t="e">
        <f>VLOOKUP(Table26[[#This Row],[Kybermittari V2 numero]],Table46[[V2 lähin]:[Sama kuin B]],2,FALSE)</f>
        <v>#N/A</v>
      </c>
    </row>
    <row r="212" spans="2:7" ht="57" x14ac:dyDescent="0.3">
      <c r="B212" s="37" t="s">
        <v>1611</v>
      </c>
      <c r="C212" s="38"/>
      <c r="D212" s="39" t="str">
        <f>VLOOKUP(Table26[[#This Row],[Kybermittari V2 numero]],Languages!B:F,4,FALSE)</f>
        <v>Organisaatiolla on kybertapahtumien ja -häiriöiden hallintasuunnitelma, joka kattaa kaikki (organisaation tuottamat yhteiskunnalle kriittiset) palvelut.</v>
      </c>
      <c r="E212" s="39" t="s">
        <v>2846</v>
      </c>
      <c r="F212" s="39" t="s">
        <v>2897</v>
      </c>
      <c r="G212" s="39" t="e">
        <f>VLOOKUP(Table26[[#This Row],[Kybermittari V2 numero]],Table46[[V2 lähin]:[Sama kuin B]],2,FALSE)</f>
        <v>#N/A</v>
      </c>
    </row>
    <row r="213" spans="2:7" ht="57" x14ac:dyDescent="0.3">
      <c r="B213" s="37" t="s">
        <v>1615</v>
      </c>
      <c r="C213" s="38"/>
      <c r="D213" s="39" t="str">
        <f>VLOOKUP(Table26[[#This Row],[Kybermittari V2 numero]],Languages!B:F,4,FALSE)</f>
        <v>Hallintasuunnitelma rajoittuu tunnettuihin hyökkäyksiin, mutta kattaa perusteellisesti näiden hyökkäysten todennäköiset vaikutukset.</v>
      </c>
      <c r="E213" s="39" t="s">
        <v>2846</v>
      </c>
      <c r="F213" s="39" t="s">
        <v>2897</v>
      </c>
      <c r="G213" s="39" t="e">
        <f>VLOOKUP(Table26[[#This Row],[Kybermittari V2 numero]],Table46[[V2 lähin]:[Sama kuin B]],2,FALSE)</f>
        <v>#N/A</v>
      </c>
    </row>
    <row r="214" spans="2:7" ht="45.6" x14ac:dyDescent="0.3">
      <c r="B214" s="37" t="s">
        <v>1619</v>
      </c>
      <c r="C214" s="38"/>
      <c r="D214" s="39" t="str">
        <f>VLOOKUP(Table26[[#This Row],[Kybermittari V2 numero]],Languages!B:F,4,FALSE)</f>
        <v>Kybertapahtumien ja -häiriöiden hallintaan osallistuva henkilöstö on sisäistänyt ja ymmärtää hallintasuunnitelman hyvin.</v>
      </c>
      <c r="E214" s="39" t="s">
        <v>2846</v>
      </c>
      <c r="F214" s="39" t="s">
        <v>2897</v>
      </c>
      <c r="G214" s="39" t="e">
        <f>VLOOKUP(Table26[[#This Row],[Kybermittari V2 numero]],Table46[[V2 lähin]:[Sama kuin B]],2,FALSE)</f>
        <v>#N/A</v>
      </c>
    </row>
    <row r="215" spans="2:7" ht="34.200000000000003" x14ac:dyDescent="0.3">
      <c r="B215" s="37" t="s">
        <v>1623</v>
      </c>
      <c r="C215" s="38"/>
      <c r="D215" s="39" t="str">
        <f>VLOOKUP(Table26[[#This Row],[Kybermittari V2 numero]],Languages!B:F,4,FALSE)</f>
        <v>Hallintasuunnitelma on dokumentoitu ja se jaetaan kaikille relevanteille sidosryhmille.</v>
      </c>
      <c r="E215" s="39" t="s">
        <v>2846</v>
      </c>
      <c r="F215" s="39" t="s">
        <v>2897</v>
      </c>
      <c r="G215" s="39" t="e">
        <f>VLOOKUP(Table26[[#This Row],[Kybermittari V2 numero]],Table46[[V2 lähin]:[Sama kuin B]],2,FALSE)</f>
        <v>#N/A</v>
      </c>
    </row>
    <row r="216" spans="2:7" ht="68.400000000000006" x14ac:dyDescent="0.3">
      <c r="B216" s="37" t="s">
        <v>1627</v>
      </c>
      <c r="C216" s="38"/>
      <c r="D216" s="39" t="str">
        <f>VLOOKUP(Table26[[#This Row],[Kybermittari V2 numero]],Languages!B:F,4,FALSE)</f>
        <v>Hallintasuunnitelma perustuu (yhteiskunnalle kriittisten palveluiden tuottamiseen tarvittavien) tietoverkkojen ja -järjestelmien riskien perusteelliseen tunnistamiseen ja ymmärtämiseen.</v>
      </c>
      <c r="E216" s="39" t="s">
        <v>2846</v>
      </c>
      <c r="F216" s="39" t="s">
        <v>2897</v>
      </c>
      <c r="G216" s="39" t="e">
        <f>VLOOKUP(Table26[[#This Row],[Kybermittari V2 numero]],Table46[[V2 lähin]:[Sama kuin B]],2,FALSE)</f>
        <v>#N/A</v>
      </c>
    </row>
    <row r="217" spans="2:7" ht="91.2" x14ac:dyDescent="0.3">
      <c r="B217" s="37" t="s">
        <v>1631</v>
      </c>
      <c r="C217" s="38"/>
      <c r="D217" s="39" t="str">
        <f>VLOOKUP(Table26[[#This Row],[Kybermittari V2 numero]],Languages!B:F,4,FALSE)</f>
        <v>Hallintasuunnitelma kattaa perusteellisesti sekä tunnettujen hyökkäysten, että toistaiseksi tuntemattomien hyökkäysten todennäköiset vaikutukset. Suunnitelma kattaa perusteellisesti häiriön koko elinkaaren, roolit ja vastuut sekä raportointivelvoitteet.</v>
      </c>
      <c r="E217" s="39" t="s">
        <v>2846</v>
      </c>
      <c r="F217" s="39" t="s">
        <v>2897</v>
      </c>
      <c r="G217" s="39" t="e">
        <f>VLOOKUP(Table26[[#This Row],[Kybermittari V2 numero]],Table46[[V2 lähin]:[Sama kuin B]],2,FALSE)</f>
        <v>#N/A</v>
      </c>
    </row>
    <row r="218" spans="2:7" ht="57" x14ac:dyDescent="0.3">
      <c r="B218" s="37" t="s">
        <v>1635</v>
      </c>
      <c r="C218" s="38"/>
      <c r="D218" s="39" t="str">
        <f>VLOOKUP(Table26[[#This Row],[Kybermittari V2 numero]],Languages!B:F,4,FALSE)</f>
        <v>Hallintasuunnitelma on dokumentoitu ja integroitu osaksi organisaation laajempaa liiketoiminnan ja toimitusketjujen jatkuvuudenhallintaa.</v>
      </c>
      <c r="E218" s="39" t="s">
        <v>2846</v>
      </c>
      <c r="F218" s="39" t="s">
        <v>2897</v>
      </c>
      <c r="G218" s="39" t="e">
        <f>VLOOKUP(Table26[[#This Row],[Kybermittari V2 numero]],Table46[[V2 lähin]:[Sama kuin B]],2,FALSE)</f>
        <v>#N/A</v>
      </c>
    </row>
    <row r="219" spans="2:7" ht="57" x14ac:dyDescent="0.3">
      <c r="B219" s="37" t="s">
        <v>1639</v>
      </c>
      <c r="C219" s="38"/>
      <c r="D219" s="39" t="str">
        <f>VLOOKUP(Table26[[#This Row],[Kybermittari V2 numero]],Languages!B:F,4,FALSE)</f>
        <v>Kaikki yhteiskunnalle kriittisten palveluiden tuottamiseen osallistuvat organisaation liiketoimintayksiköt ovat saaneet ja sisäistäneet hallintasuunnitelman.</v>
      </c>
      <c r="E219" s="39" t="s">
        <v>2846</v>
      </c>
      <c r="F219" s="39" t="s">
        <v>2897</v>
      </c>
      <c r="G219" s="39" t="e">
        <f>VLOOKUP(Table26[[#This Row],[Kybermittari V2 numero]],Table46[[V2 lähin]:[Sama kuin B]],2,FALSE)</f>
        <v>#N/A</v>
      </c>
    </row>
    <row r="220" spans="2:7" ht="125.4" x14ac:dyDescent="0.3">
      <c r="B220" s="37" t="s">
        <v>769</v>
      </c>
      <c r="C220" s="38"/>
      <c r="D220" s="39" t="str">
        <f>VLOOKUP(Table26[[#This Row],[Kybermittari V2 numero]],Languages!B:F,4,FALSE)</f>
        <v>Organisaatiolla on kyberturvallisuusstrategia. Tasolla 1 sen kehittämisen ja ylläpidon ei tarvitse olla systemaattista ja säännöllistä.</v>
      </c>
      <c r="E220" s="39" t="str">
        <f>VLOOKUP(Table26[[#This Row],[Kybermittari V2 numero]],'C2M2 V2.1'!K:M,2,FALSE)</f>
        <v>sama</v>
      </c>
      <c r="F220" s="39" t="str">
        <f>VLOOKUP(Table26[[#This Row],[Kybermittari V2 numero]],'C2M2 V2.1'!K:M,3,FALSE)</f>
        <v>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c r="G220" s="39" t="str">
        <f>VLOOKUP(Table26[[#This Row],[Kybermittari V2 numero]],Table46[[V2 lähin]:[Sama kuin B]],2,FALSE)</f>
        <v>PROGRAM-1a</v>
      </c>
    </row>
    <row r="221" spans="2:7" ht="182.4" x14ac:dyDescent="0.3">
      <c r="B221" s="37" t="s">
        <v>770</v>
      </c>
      <c r="C221" s="38"/>
      <c r="D221" s="39" t="str">
        <f>VLOOKUP(Table26[[#This Row],[Kybermittari V2 numero]],Languages!B:F,4,FALSE)</f>
        <v>Kyberturvallisuusstrategia määrittelee organisaation kyberturvallisuustavoitteet.</v>
      </c>
      <c r="E221" s="39" t="str">
        <f>VLOOKUP(Table26[[#This Row],[Kybermittari V2 numero]],'C2M2 V2.1'!K:M,2,FALSE)</f>
        <v>sama</v>
      </c>
      <c r="F221" s="39" t="str">
        <f>VLOOKUP(Table26[[#This Row],[Kybermittari V2 numero]],'C2M2 V2.1'!K:M,3,FALSE)</f>
        <v>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c r="G221" s="39" t="str">
        <f>VLOOKUP(Table26[[#This Row],[Kybermittari V2 numero]],Table46[[V2 lähin]:[Sama kuin B]],2,FALSE)</f>
        <v>PROGRAM-1b</v>
      </c>
    </row>
    <row r="222" spans="2:7" ht="91.2" x14ac:dyDescent="0.3">
      <c r="B222" s="37" t="s">
        <v>771</v>
      </c>
      <c r="C222" s="38"/>
      <c r="D222" s="39" t="str">
        <f>VLOOKUP(Table26[[#This Row],[Kybermittari V2 numero]],Languages!B:F,4,FALSE)</f>
        <v>Kyberturvallisuusstrategia ja -prioriteetit on dokumentoitu. Strategia ja prioriteetit ovat linjassa organisaation yleisten strategisten tavoitteiden ja kriittiseen infrastruktuuriin kohdistuvien riskien kanssa.</v>
      </c>
      <c r="E222" s="39" t="str">
        <f>VLOOKUP(Table26[[#This Row],[Kybermittari V2 numero]],'C2M2 V2.1'!K:M,2,FALSE)</f>
        <v>sama</v>
      </c>
      <c r="F222" s="39" t="str">
        <f>VLOOKUP(Table26[[#This Row],[Kybermittari V2 numero]],'C2M2 V2.1'!K:M,3,FALSE)</f>
        <v>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c r="G222" s="39" t="str">
        <f>VLOOKUP(Table26[[#This Row],[Kybermittari V2 numero]],Table46[[V2 lähin]:[Sama kuin B]],2,FALSE)</f>
        <v>PROGRAM-1c</v>
      </c>
    </row>
    <row r="223" spans="2:7" ht="182.4" x14ac:dyDescent="0.3">
      <c r="B223" s="37" t="s">
        <v>772</v>
      </c>
      <c r="C223" s="38"/>
      <c r="D223" s="39" t="str">
        <f>VLOOKUP(Table26[[#This Row],[Kybermittari V2 numero]],Languages!B:F,4,FALSE)</f>
        <v>Kyberturvallisuusstrategia määrittää organisaation kyberturvallisuuden hallintamallin ("governance") ja valvontatoimet.</v>
      </c>
      <c r="E223" s="39" t="str">
        <f>VLOOKUP(Table26[[#This Row],[Kybermittari V2 numero]],'C2M2 V2.1'!K:M,2,FALSE)</f>
        <v>sama</v>
      </c>
      <c r="F223" s="39" t="str">
        <f>VLOOKUP(Table26[[#This Row],[Kybermittari V2 numero]],'C2M2 V2.1'!K:M,3,FALSE)</f>
        <v>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c r="G223" s="39" t="str">
        <f>VLOOKUP(Table26[[#This Row],[Kybermittari V2 numero]],Table46[[V2 lähin]:[Sama kuin B]],2,FALSE)</f>
        <v>PROGRAM-1d</v>
      </c>
    </row>
    <row r="224" spans="2:7" ht="114" x14ac:dyDescent="0.3">
      <c r="B224" s="37" t="s">
        <v>773</v>
      </c>
      <c r="C224" s="38"/>
      <c r="D224" s="39" t="str">
        <f>VLOOKUP(Table26[[#This Row],[Kybermittari V2 numero]],Languages!B:F,4,FALSE)</f>
        <v>Kyberturvallisuusstrategia määrittelee kyberturvallisuuden hallinta- ja organisaatiorakenteen.</v>
      </c>
      <c r="E224" s="39" t="str">
        <f>VLOOKUP(Table26[[#This Row],[Kybermittari V2 numero]],'C2M2 V2.1'!K:M,2,FALSE)</f>
        <v>sama</v>
      </c>
      <c r="F224" s="39" t="str">
        <f>VLOOKUP(Table26[[#This Row],[Kybermittari V2 numero]],'C2M2 V2.1'!K:M,3,FALSE)</f>
        <v>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c r="G224" s="39" t="str">
        <f>VLOOKUP(Table26[[#This Row],[Kybermittari V2 numero]],Table46[[V2 lähin]:[Sama kuin B]],2,FALSE)</f>
        <v>PROGRAM-1e</v>
      </c>
    </row>
    <row r="225" spans="2:7" ht="205.2" x14ac:dyDescent="0.3">
      <c r="B225" s="37" t="s">
        <v>774</v>
      </c>
      <c r="C225" s="38"/>
      <c r="D225" s="39" t="str">
        <f>VLOOKUP(Table26[[#This Row],[Kybermittari V2 numero]],Languages!B:F,4,FALSE)</f>
        <v>Kyberturvallisuusstrategia nimeää ne standardit ja ohjeet, joita tulee noudattaa.</v>
      </c>
      <c r="E225" s="39" t="str">
        <f>VLOOKUP(Table26[[#This Row],[Kybermittari V2 numero]],'C2M2 V2.1'!K:M,2,FALSE)</f>
        <v>sama</v>
      </c>
      <c r="F225" s="39" t="str">
        <f>VLOOKUP(Table26[[#This Row],[Kybermittari V2 numero]],'C2M2 V2.1'!K:M,3,FALSE)</f>
        <v>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c r="G225" s="39" t="str">
        <f>VLOOKUP(Table26[[#This Row],[Kybermittari V2 numero]],Table46[[V2 lähin]:[Sama kuin B]],2,FALSE)</f>
        <v>PROGRAM-1f</v>
      </c>
    </row>
    <row r="226" spans="2:7" ht="239.4" x14ac:dyDescent="0.3">
      <c r="B226" s="37" t="s">
        <v>775</v>
      </c>
      <c r="C226" s="38"/>
      <c r="D226" s="39" t="str">
        <f>VLOOKUP(Table26[[#This Row],[Kybermittari V2 numero]],Languages!B:F,4,FALSE)</f>
        <v>Kyberturvallisuusstrategia nimeää soveltuvin osin kaikki olennaiset vaatimustenmukaisuusvaatimukset (esimerkiksi NIST, ISO, PCI DSS), joita tulee noudattaa.</v>
      </c>
      <c r="E226" s="39" t="str">
        <f>VLOOKUP(Table26[[#This Row],[Kybermittari V2 numero]],'C2M2 V2.1'!K:M,2,FALSE)</f>
        <v>Pieni muutos</v>
      </c>
      <c r="F226" s="39" t="str">
        <f>VLOOKUP(Table26[[#This Row],[Kybermittari V2 numero]],'C2M2 V2.1'!K:M,3,FALSE)</f>
        <v>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c r="G226" s="39" t="str">
        <f>VLOOKUP(Table26[[#This Row],[Kybermittari V2 numero]],Table46[[V2 lähin]:[Sama kuin B]],2,FALSE)</f>
        <v>PROGRAM-1g</v>
      </c>
    </row>
    <row r="227" spans="2:7" ht="136.80000000000001" x14ac:dyDescent="0.3">
      <c r="B227" s="37" t="s">
        <v>776</v>
      </c>
      <c r="C227" s="38"/>
      <c r="D227" s="39" t="str">
        <f>VLOOKUP(Table26[[#This Row],[Kybermittari V2 numero]],Languages!B:F,4,FALSE)</f>
        <v>Kyberturvallisuusstrategia päivitetään vastaamaan muutoksia organisaation liiketoiminnassa, toimintaympäristössä tai uhkaprofiilissa [kts. THREAT-2d].</v>
      </c>
      <c r="E227" s="39" t="str">
        <f>VLOOKUP(Table26[[#This Row],[Kybermittari V2 numero]],'C2M2 V2.1'!K:M,2,FALSE)</f>
        <v>Pieni muutos</v>
      </c>
      <c r="F227" s="39" t="str">
        <f>VLOOKUP(Table26[[#This Row],[Kybermittari V2 numero]],'C2M2 V2.1'!K:M,3,FALSE)</f>
        <v>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c r="G227" s="39" t="str">
        <f>VLOOKUP(Table26[[#This Row],[Kybermittari V2 numero]],Table46[[V2 lähin]:[Sama kuin B]],2,FALSE)</f>
        <v>PROGRAM-1h</v>
      </c>
    </row>
    <row r="228" spans="2:7" ht="68.400000000000006" x14ac:dyDescent="0.3">
      <c r="B228" s="37" t="s">
        <v>777</v>
      </c>
      <c r="C228" s="38"/>
      <c r="D228" s="39" t="str">
        <f>VLOOKUP(Table26[[#This Row],[Kybermittari V2 numero]],Languages!B:F,4,FALSE)</f>
        <v>Resurssit (henkilöt, rahoitus ja työkalut) on osoitettu kyberturvallisuuden hallinnan perustamiseen. Tasolla 1 tämän ei tarvitse olla systemaattista ja säännöllistä.</v>
      </c>
      <c r="E228" s="39" t="e">
        <f>VLOOKUP(Table26[[#This Row],[Kybermittari V2 numero]],'C2M2 V2.1'!K:M,2,FALSE)</f>
        <v>#N/A</v>
      </c>
      <c r="F228" s="39" t="e">
        <f>VLOOKUP(Table26[[#This Row],[Kybermittari V2 numero]],'C2M2 V2.1'!K:M,3,FALSE)</f>
        <v>#N/A</v>
      </c>
      <c r="G228" s="39">
        <f>VLOOKUP(Table26[[#This Row],[Kybermittari V2 numero]],Table46[[V2 lähin]:[Sama kuin B]],2,FALSE)</f>
        <v>0</v>
      </c>
    </row>
    <row r="229" spans="2:7" ht="91.2" x14ac:dyDescent="0.3">
      <c r="B229" s="37" t="s">
        <v>778</v>
      </c>
      <c r="C229" s="38"/>
      <c r="D229" s="39" t="str">
        <f>VLOOKUP(Table26[[#This Row],[Kybermittari V2 numero]],Languages!B:F,4,FALSE)</f>
        <v>Organisaation ylin johto tukee kyberturvallisuuden hallintaa. Tasolla 1 tämän ei tarvitse olla systemaattista ja säännöllistä.</v>
      </c>
      <c r="E229" s="39" t="str">
        <f>VLOOKUP(Table26[[#This Row],[Kybermittari V2 numero]],'C2M2 V2.1'!K:M,2,FALSE)</f>
        <v>sama</v>
      </c>
      <c r="F229" s="39" t="str">
        <f>VLOOKUP(Table26[[#This Row],[Kybermittari V2 numero]],'C2M2 V2.1'!K:M,3,FALSE)</f>
        <v>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v>
      </c>
      <c r="G229" s="39" t="str">
        <f>VLOOKUP(Table26[[#This Row],[Kybermittari V2 numero]],Table46[[V2 lähin]:[Sama kuin B]],2,FALSE)</f>
        <v>PROGRAM-2a</v>
      </c>
    </row>
    <row r="230" spans="2:7" ht="102.6" x14ac:dyDescent="0.3">
      <c r="B230" s="37" t="s">
        <v>779</v>
      </c>
      <c r="C230" s="38"/>
      <c r="D230" s="39" t="str">
        <f>VLOOKUP(Table26[[#This Row],[Kybermittari V2 numero]],Languages!B:F,4,FALSE)</f>
        <v>Kyberturvallisuuden hallinta perustuu kyberturvallisuusstrategiaan.</v>
      </c>
      <c r="E230" s="39" t="str">
        <f>VLOOKUP(Table26[[#This Row],[Kybermittari V2 numero]],'C2M2 V2.1'!K:M,2,FALSE)</f>
        <v>sama</v>
      </c>
      <c r="F230" s="39" t="str">
        <f>VLOOKUP(Table26[[#This Row],[Kybermittari V2 numero]],'C2M2 V2.1'!K:M,3,FALSE)</f>
        <v>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v>
      </c>
      <c r="G230" s="39" t="str">
        <f>VLOOKUP(Table26[[#This Row],[Kybermittari V2 numero]],Table46[[V2 lähin]:[Sama kuin B]],2,FALSE)</f>
        <v>PROGRAM-2b</v>
      </c>
    </row>
    <row r="231" spans="2:7" ht="57" x14ac:dyDescent="0.3">
      <c r="B231" s="37" t="s">
        <v>780</v>
      </c>
      <c r="C231" s="38"/>
      <c r="D231" s="39" t="str">
        <f>VLOOKUP(Table26[[#This Row],[Kybermittari V2 numero]],Languages!B:F,4,FALSE)</f>
        <v>Riittävät resurssit (henkilöt, rahoitus ja työkalut) on osoitettu kyberturvallisuusstrategian mukaisen kyberturvallisuuden hallinnan toteuttamiseen.</v>
      </c>
      <c r="E231" s="39" t="e">
        <f>VLOOKUP(Table26[[#This Row],[Kybermittari V2 numero]],'C2M2 V2.1'!K:M,2,FALSE)</f>
        <v>#N/A</v>
      </c>
      <c r="F231" s="39" t="e">
        <f>VLOOKUP(Table26[[#This Row],[Kybermittari V2 numero]],'C2M2 V2.1'!K:M,3,FALSE)</f>
        <v>#N/A</v>
      </c>
      <c r="G231" s="39">
        <f>VLOOKUP(Table26[[#This Row],[Kybermittari V2 numero]],Table46[[V2 lähin]:[Sama kuin B]],2,FALSE)</f>
        <v>0</v>
      </c>
    </row>
    <row r="232" spans="2:7" ht="114" x14ac:dyDescent="0.3">
      <c r="B232" s="37" t="s">
        <v>781</v>
      </c>
      <c r="C232" s="38"/>
      <c r="D232" s="39" t="str">
        <f>VLOOKUP(Table26[[#This Row],[Kybermittari V2 numero]],Languages!B:F,4,FALSE)</f>
        <v>Organisaation ylimmän johdon tuki kyberturvallisuuden hallinnalle  on näkyvää ja aktiivista.</v>
      </c>
      <c r="E232" s="39" t="str">
        <f>VLOOKUP(Table26[[#This Row],[Kybermittari V2 numero]],'C2M2 V2.1'!K:M,2,FALSE)</f>
        <v>sama</v>
      </c>
      <c r="F232" s="39" t="str">
        <f>VLOOKUP(Table26[[#This Row],[Kybermittari V2 numero]],'C2M2 V2.1'!K:M,3,FALSE)</f>
        <v>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v>
      </c>
      <c r="G232" s="39" t="str">
        <f>VLOOKUP(Table26[[#This Row],[Kybermittari V2 numero]],Table46[[V2 lähin]:[Sama kuin B]],2,FALSE)</f>
        <v>PROGRAM-2c</v>
      </c>
    </row>
    <row r="233" spans="2:7" ht="114" x14ac:dyDescent="0.3">
      <c r="B233" s="37" t="s">
        <v>782</v>
      </c>
      <c r="C233" s="38"/>
      <c r="D233" s="39" t="str">
        <f>VLOOKUP(Table26[[#This Row],[Kybermittari V2 numero]],Languages!B:F,4,FALSE)</f>
        <v>Organisaation ylin johto tukee kyberturvallisuuspolitiikkojen ja -ohjeiden kehittämistä, ylläpitoa ja täytäntöönpanoa.</v>
      </c>
      <c r="E233" s="39" t="str">
        <f>VLOOKUP(Table26[[#This Row],[Kybermittari V2 numero]],'C2M2 V2.1'!K:M,2,FALSE)</f>
        <v>sama</v>
      </c>
      <c r="F233" s="39" t="str">
        <f>VLOOKUP(Table26[[#This Row],[Kybermittari V2 numero]],'C2M2 V2.1'!K:M,3,FALSE)</f>
        <v>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v>
      </c>
      <c r="G233" s="39" t="str">
        <f>VLOOKUP(Table26[[#This Row],[Kybermittari V2 numero]],Table46[[V2 lähin]:[Sama kuin B]],2,FALSE)</f>
        <v>PROGRAM-2d</v>
      </c>
    </row>
    <row r="234" spans="2:7" ht="68.400000000000006" x14ac:dyDescent="0.3">
      <c r="B234" s="37" t="s">
        <v>783</v>
      </c>
      <c r="C234" s="38"/>
      <c r="D234" s="39" t="str">
        <f>VLOOKUP(Table26[[#This Row],[Kybermittari V2 numero]],Languages!B:F,4,FALSE)</f>
        <v>Vastuu kyberturvallisuuden hallinnasta on osoitettu organisaatiossa taholle, jolla on riittävät toimivaltuudet.</v>
      </c>
      <c r="E234" s="39" t="str">
        <f>VLOOKUP(Table26[[#This Row],[Kybermittari V2 numero]],'C2M2 V2.1'!K:M,2,FALSE)</f>
        <v>sama</v>
      </c>
      <c r="F234" s="39" t="str">
        <f>VLOOKUP(Table26[[#This Row],[Kybermittari V2 numero]],'C2M2 V2.1'!K:M,3,FALSE)</f>
        <v>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v>
      </c>
      <c r="G234" s="39" t="str">
        <f>VLOOKUP(Table26[[#This Row],[Kybermittari V2 numero]],Table46[[V2 lähin]:[Sama kuin B]],2,FALSE)</f>
        <v>PROGRAM-2e</v>
      </c>
    </row>
    <row r="235" spans="2:7" ht="114" x14ac:dyDescent="0.3">
      <c r="B235" s="37" t="s">
        <v>784</v>
      </c>
      <c r="C235" s="38"/>
      <c r="D235" s="39" t="str">
        <f>VLOOKUP(Table26[[#This Row],[Kybermittari V2 numero]],Languages!B:F,4,FALSE)</f>
        <v>Kyberturvallisuuden hallinnan sidosryhmät on tunnistettu ja osallistettu.</v>
      </c>
      <c r="E235" s="39" t="str">
        <f>VLOOKUP(Table26[[#This Row],[Kybermittari V2 numero]],'C2M2 V2.1'!K:M,2,FALSE)</f>
        <v>sama</v>
      </c>
      <c r="F235" s="39" t="str">
        <f>VLOOKUP(Table26[[#This Row],[Kybermittari V2 numero]],'C2M2 V2.1'!K:M,3,FALSE)</f>
        <v>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v>
      </c>
      <c r="G235" s="39" t="str">
        <f>VLOOKUP(Table26[[#This Row],[Kybermittari V2 numero]],Table46[[V2 lähin]:[Sama kuin B]],2,FALSE)</f>
        <v>PROGRAM-2f</v>
      </c>
    </row>
    <row r="236" spans="2:7" ht="114" x14ac:dyDescent="0.3">
      <c r="B236" s="37" t="s">
        <v>785</v>
      </c>
      <c r="C236" s="38"/>
      <c r="D236" s="39" t="str">
        <f>VLOOKUP(Table26[[#This Row],[Kybermittari V2 numero]],Languages!B:F,4,FALSE)</f>
        <v>Kyberturvallisuuden hallinnan toiminta tarkastetaan aika ajoin, jotta varmistetaan että toimet ovat linjassa kyberturvallisuusstrategian kanssa.</v>
      </c>
      <c r="E236" s="39" t="str">
        <f>VLOOKUP(Table26[[#This Row],[Kybermittari V2 numero]],'C2M2 V2.1'!K:M,2,FALSE)</f>
        <v>sama</v>
      </c>
      <c r="F236" s="39" t="str">
        <f>VLOOKUP(Table26[[#This Row],[Kybermittari V2 numero]],'C2M2 V2.1'!K:M,3,FALSE)</f>
        <v>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v>
      </c>
      <c r="G236" s="39" t="str">
        <f>VLOOKUP(Table26[[#This Row],[Kybermittari V2 numero]],Table46[[V2 lähin]:[Sama kuin B]],2,FALSE)</f>
        <v>PROGRAM-2g</v>
      </c>
    </row>
    <row r="237" spans="2:7" ht="171" x14ac:dyDescent="0.3">
      <c r="B237" s="37" t="s">
        <v>786</v>
      </c>
      <c r="C237" s="38"/>
      <c r="D237" s="39" t="str">
        <f>VLOOKUP(Table26[[#This Row],[Kybermittari V2 numero]],Languages!B:F,4,FALSE)</f>
        <v>Riippumaton taho tarkastaa organisaation kyberturvallisuuteen liittyvät toiminnat aika ajoin ja määriteltyjen tilanteiden kuten prosessimuutosten yhteydessä, jotta varmistutaan että toiminta on kyberturvallisuuspolitiikkojen ja -ohjeiden mukaista.</v>
      </c>
      <c r="E237" s="39" t="str">
        <f>VLOOKUP(Table26[[#This Row],[Kybermittari V2 numero]],'C2M2 V2.1'!K:M,2,FALSE)</f>
        <v>sama</v>
      </c>
      <c r="F237" s="39" t="str">
        <f>VLOOKUP(Table26[[#This Row],[Kybermittari V2 numero]],'C2M2 V2.1'!K:M,3,FALSE)</f>
        <v>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v>
      </c>
      <c r="G237" s="39" t="str">
        <f>VLOOKUP(Table26[[#This Row],[Kybermittari V2 numero]],Table46[[V2 lähin]:[Sama kuin B]],2,FALSE)</f>
        <v>PROGRAM-2h</v>
      </c>
    </row>
    <row r="238" spans="2:7" ht="45.6" x14ac:dyDescent="0.3">
      <c r="B238" s="37" t="s">
        <v>2147</v>
      </c>
      <c r="C238" s="38"/>
      <c r="D238" s="39" t="str">
        <f>VLOOKUP(Table26[[#This Row],[Kybermittari V2 numero]],Languages!B:F,4,FALSE)</f>
        <v>Kyberturvallisuuden hallinnassa huomioidaan sääntelyvaatimukset ja luodaan soveltuvin osin edellytykset niiden saavuttamiselle.</v>
      </c>
      <c r="E238" s="39" t="e">
        <f>VLOOKUP(Table26[[#This Row],[Kybermittari V2 numero]],'C2M2 V2.1'!K:M,2,FALSE)</f>
        <v>#N/A</v>
      </c>
      <c r="F238" s="39" t="e">
        <f>VLOOKUP(Table26[[#This Row],[Kybermittari V2 numero]],'C2M2 V2.1'!K:M,3,FALSE)</f>
        <v>#N/A</v>
      </c>
      <c r="G238" s="39">
        <f>VLOOKUP(Table26[[#This Row],[Kybermittari V2 numero]],Table46[[V2 lähin]:[Sama kuin B]],2,FALSE)</f>
        <v>0</v>
      </c>
    </row>
    <row r="239" spans="2:7" ht="102.6" x14ac:dyDescent="0.3">
      <c r="B239" s="37" t="s">
        <v>2151</v>
      </c>
      <c r="C239" s="38"/>
      <c r="D239" s="39" t="str">
        <f>VLOOKUP(Table26[[#This Row],[Kybermittari V2 numero]],Languages!B:F,4,FALSE)</f>
        <v>Organisaatio tekee yhteistyötä organisaation ulkopuolisten toimijoiden kanssa osallistuakseen kyberturvallisuuteen liittyvien standardien, ohjeistusten, johtavien käytäntöjen, opittujen kokemusten sekä kehittyvien teknologioiden kehittämiseen ja täytäntöönpanoon.</v>
      </c>
      <c r="E239" s="39" t="e">
        <f>VLOOKUP(Table26[[#This Row],[Kybermittari V2 numero]],'C2M2 V2.1'!K:M,2,FALSE)</f>
        <v>#N/A</v>
      </c>
      <c r="F239" s="39" t="e">
        <f>VLOOKUP(Table26[[#This Row],[Kybermittari V2 numero]],'C2M2 V2.1'!K:M,3,FALSE)</f>
        <v>#N/A</v>
      </c>
      <c r="G239" s="39">
        <f>VLOOKUP(Table26[[#This Row],[Kybermittari V2 numero]],Table46[[V2 lähin]:[Sama kuin B]],2,FALSE)</f>
        <v>0</v>
      </c>
    </row>
    <row r="240" spans="2:7" ht="91.2" x14ac:dyDescent="0.3">
      <c r="B240" s="37" t="s">
        <v>787</v>
      </c>
      <c r="C240" s="38"/>
      <c r="D240" s="39" t="str">
        <f>VLOOKUP(Table26[[#This Row],[Kybermittari V2 numero]],Languages!B:F,4,FALSE)</f>
        <v>PROGRAM-osion toimintaa varten on määritetty dokumentoidut toimintatavat, joita noudatetaan ja päivitetään säännöllisesti.</v>
      </c>
      <c r="E240" s="39" t="str">
        <f>VLOOKUP(Table26[[#This Row],[Kybermittari V2 numero]],'C2M2 V2.1'!K:M,2,FALSE)</f>
        <v>sama</v>
      </c>
      <c r="F240" s="39" t="str">
        <f>VLOOKUP(Table26[[#This Row],[Kybermittari V2 numero]],'C2M2 V2.1'!K:M,3,FALSE)</f>
        <v>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v>
      </c>
      <c r="G240" s="39" t="str">
        <f>VLOOKUP(Table26[[#This Row],[Kybermittari V2 numero]],Table46[[V2 lähin]:[Sama kuin B]],2,FALSE)</f>
        <v>PROGRAM-3a</v>
      </c>
    </row>
    <row r="241" spans="2:7" ht="250.8" x14ac:dyDescent="0.3">
      <c r="B241" s="37" t="s">
        <v>788</v>
      </c>
      <c r="C241" s="38"/>
      <c r="D241" s="39" t="str">
        <f>VLOOKUP(Table26[[#This Row],[Kybermittari V2 numero]],Languages!B:F,4,FALSE)</f>
        <v>PROGRAM-osion toimintaa varten on tarjolla riittävät resurssit (henkilöstö, rahoitus ja työkalut).</v>
      </c>
      <c r="E241" s="39" t="str">
        <f>VLOOKUP(Table26[[#This Row],[Kybermittari V2 numero]],'C2M2 V2.1'!K:M,2,FALSE)</f>
        <v>sama</v>
      </c>
      <c r="F241" s="39" t="str">
        <f>VLOOKUP(Table26[[#This Row],[Kybermittari V2 numero]],'C2M2 V2.1'!K:M,3,FALSE)</f>
        <v>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241" s="39" t="str">
        <f>VLOOKUP(Table26[[#This Row],[Kybermittari V2 numero]],Table46[[V2 lähin]:[Sama kuin B]],2,FALSE)</f>
        <v>PROGRAM-3b</v>
      </c>
    </row>
    <row r="242" spans="2:7" ht="102.6" x14ac:dyDescent="0.3">
      <c r="B242" s="37" t="s">
        <v>789</v>
      </c>
      <c r="C242" s="38"/>
      <c r="D242" s="39" t="str">
        <f>VLOOKUP(Table26[[#This Row],[Kybermittari V2 numero]],Languages!B:F,4,FALSE)</f>
        <v>PROGRAM-osion toimintaa ohjataan vaatimuksilla, jotka on asetettu organisaation johtotason politiikassa (tai vastaavassa ohjeistuksessa).</v>
      </c>
      <c r="E242" s="39" t="str">
        <f>VLOOKUP(Table26[[#This Row],[Kybermittari V2 numero]],'C2M2 V2.1'!K:M,2,FALSE)</f>
        <v>sama</v>
      </c>
      <c r="F242" s="39" t="str">
        <f>VLOOKUP(Table26[[#This Row],[Kybermittari V2 numero]],'C2M2 V2.1'!K:M,3,FALSE)</f>
        <v>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v>
      </c>
      <c r="G242" s="39" t="str">
        <f>VLOOKUP(Table26[[#This Row],[Kybermittari V2 numero]],Table46[[V2 lähin]:[Sama kuin B]],2,FALSE)</f>
        <v>PROGRAM-3c</v>
      </c>
    </row>
    <row r="243" spans="2:7" ht="159.6" x14ac:dyDescent="0.3">
      <c r="B243" s="37" t="s">
        <v>790</v>
      </c>
      <c r="C243" s="38"/>
      <c r="D243" s="39" t="str">
        <f>VLOOKUP(Table26[[#This Row],[Kybermittari V2 numero]],Languages!B:F,4,FALSE)</f>
        <v>PROGRAM-osion toimintaa suorittavilla työntekijöillä on riittävät tiedot ja taidot tehtäviensä suorittamiseen.</v>
      </c>
      <c r="E243" s="39" t="str">
        <f>VLOOKUP(Table26[[#This Row],[Kybermittari V2 numero]],'C2M2 V2.1'!K:M,2,FALSE)</f>
        <v>sama</v>
      </c>
      <c r="F243" s="39" t="str">
        <f>VLOOKUP(Table26[[#This Row],[Kybermittari V2 numero]],'C2M2 V2.1'!K:M,3,FALSE)</f>
        <v>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243" s="39" t="str">
        <f>VLOOKUP(Table26[[#This Row],[Kybermittari V2 numero]],Table46[[V2 lähin]:[Sama kuin B]],2,FALSE)</f>
        <v>PROGRAM-3e</v>
      </c>
    </row>
    <row r="244" spans="2:7" ht="148.19999999999999" x14ac:dyDescent="0.3">
      <c r="B244" s="37" t="s">
        <v>791</v>
      </c>
      <c r="C244" s="38"/>
      <c r="D244" s="39" t="str">
        <f>VLOOKUP(Table26[[#This Row],[Kybermittari V2 numero]],Languages!B:F,4,FALSE)</f>
        <v>PROGRAM-osion toiminnan suorittamiseen tarvittavat vastuut, tilivelvollisuudet ja valtuutukset on jalkautettu soveltuville työntekijöille.</v>
      </c>
      <c r="E244" s="39" t="str">
        <f>VLOOKUP(Table26[[#This Row],[Kybermittari V2 numero]],'C2M2 V2.1'!K:M,2,FALSE)</f>
        <v>sama</v>
      </c>
      <c r="F244" s="39" t="str">
        <f>VLOOKUP(Table26[[#This Row],[Kybermittari V2 numero]],'C2M2 V2.1'!K:M,3,FALSE)</f>
        <v>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244" s="39" t="str">
        <f>VLOOKUP(Table26[[#This Row],[Kybermittari V2 numero]],Table46[[V2 lähin]:[Sama kuin B]],2,FALSE)</f>
        <v>PROGRAM-3d</v>
      </c>
    </row>
    <row r="245" spans="2:7" ht="34.200000000000003" x14ac:dyDescent="0.3">
      <c r="B245" s="37" t="s">
        <v>792</v>
      </c>
      <c r="C245" s="38"/>
      <c r="D245" s="39" t="str">
        <f>VLOOKUP(Table26[[#This Row],[Kybermittari V2 numero]],Languages!B:F,4,FALSE)</f>
        <v>PROGRAM-osion toiminnan vaikuttavuutta arvioidaan ja seurataan.</v>
      </c>
      <c r="E245" s="39" t="str">
        <f>VLOOKUP(Table26[[#This Row],[Kybermittari V2 numero]],'C2M2 V2.1'!K:M,2,FALSE)</f>
        <v>sama</v>
      </c>
      <c r="F245" s="39" t="str">
        <f>VLOOKUP(Table26[[#This Row],[Kybermittari V2 numero]],'C2M2 V2.1'!K:M,3,FALSE)</f>
        <v>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v>
      </c>
      <c r="G245" s="39" t="str">
        <f>VLOOKUP(Table26[[#This Row],[Kybermittari V2 numero]],Table46[[V2 lähin]:[Sama kuin B]],2,FALSE)</f>
        <v>PROGRAM-3f</v>
      </c>
    </row>
    <row r="246" spans="2:7" ht="125.4" x14ac:dyDescent="0.3">
      <c r="B246" s="37" t="s">
        <v>605</v>
      </c>
      <c r="C246" s="38"/>
      <c r="D246" s="39" t="str">
        <f>VLOOKUP(Table26[[#This Row],[Kybermittari V2 numero]],Languages!B:F,4,FALSE)</f>
        <v>Havaitut kybertapahtumat raportoidaan ennalta määritellyille henkilöille tai roolien haltijoille ja niistä pidetään lokia. Tasolla 1 tämän ei tarvitse olla systemaattista ja säännöllistä.</v>
      </c>
      <c r="E246" s="39" t="str">
        <f>VLOOKUP(Table26[[#This Row],[Kybermittari V2 numero]],'C2M2 V2.1'!K:M,2,FALSE)</f>
        <v>Pieni muutos</v>
      </c>
      <c r="F246" s="39" t="str">
        <f>VLOOKUP(Table26[[#This Row],[Kybermittari V2 numero]],'C2M2 V2.1'!K:M,3,FALSE)</f>
        <v>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v>
      </c>
      <c r="G246" s="39" t="str">
        <f>VLOOKUP(Table26[[#This Row],[Kybermittari V2 numero]],Table46[[V2 lähin]:[Sama kuin B]],2,FALSE)</f>
        <v>RESPONSE-1a</v>
      </c>
    </row>
    <row r="247" spans="2:7" ht="114" x14ac:dyDescent="0.3">
      <c r="B247" s="37" t="s">
        <v>606</v>
      </c>
      <c r="C247" s="38"/>
      <c r="D247" s="39" t="str">
        <f>VLOOKUP(Table26[[#This Row],[Kybermittari V2 numero]],Languages!B:F,4,FALSE)</f>
        <v>Kybertapahtumista ja niiden havaitsemisesta on laadittu kriteeristö (johon kuuluu esimerkiksi määritelmä tilanteista, jotka täyttävät kybertapahtuman määritelmän tai määritelmä siitä, missä kybertapahtumia voidaan havaita).</v>
      </c>
      <c r="E247" s="39" t="str">
        <f>VLOOKUP(Table26[[#This Row],[Kybermittari V2 numero]],'C2M2 V2.1'!K:M,2,FALSE)</f>
        <v>sama</v>
      </c>
      <c r="F247" s="39" t="str">
        <f>VLOOKUP(Table26[[#This Row],[Kybermittari V2 numero]],'C2M2 V2.1'!K:M,3,FALSE)</f>
        <v>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v>
      </c>
      <c r="G247" s="39" t="str">
        <f>VLOOKUP(Table26[[#This Row],[Kybermittari V2 numero]],Table46[[V2 lähin]:[Sama kuin B]],2,FALSE)</f>
        <v>RESPONSE-1b</v>
      </c>
    </row>
    <row r="248" spans="2:7" ht="102.6" x14ac:dyDescent="0.3">
      <c r="B248" s="37" t="s">
        <v>607</v>
      </c>
      <c r="C248" s="38"/>
      <c r="D248" s="39" t="str">
        <f>VLOOKUP(Table26[[#This Row],[Kybermittari V2 numero]],Languages!B:F,4,FALSE)</f>
        <v>Kybertapahtumat kirjataan lokiin laaditun kriteeristön mukaisesti.</v>
      </c>
      <c r="E248" s="39" t="str">
        <f>VLOOKUP(Table26[[#This Row],[Kybermittari V2 numero]],'C2M2 V2.1'!K:M,2,FALSE)</f>
        <v>Pieni muutos</v>
      </c>
      <c r="F248" s="39" t="str">
        <f>VLOOKUP(Table26[[#This Row],[Kybermittari V2 numero]],'C2M2 V2.1'!K:M,3,FALSE)</f>
        <v>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v>
      </c>
      <c r="G248" s="39" t="str">
        <f>VLOOKUP(Table26[[#This Row],[Kybermittari V2 numero]],Table46[[V2 lähin]:[Sama kuin B]],2,FALSE)</f>
        <v>RESPONSE-1c</v>
      </c>
    </row>
    <row r="249" spans="2:7" ht="91.2" x14ac:dyDescent="0.3">
      <c r="B249" s="37" t="s">
        <v>608</v>
      </c>
      <c r="C249" s="38"/>
      <c r="D249" s="39" t="str">
        <f>VLOOKUP(Table26[[#This Row],[Kybermittari V2 numero]],Languages!B:F,4,FALSE)</f>
        <v>Tapahtumien tietoja verrataan keskenään, jotta niistä tunnistettaisiin mahdollisia säännönmukaisuuksia, trendejä tai muita yhteisiä piirteitä, joilla voitaisiin tukea kyberhäiriöiden analysointityötä.</v>
      </c>
      <c r="E249" s="39" t="str">
        <f>VLOOKUP(Table26[[#This Row],[Kybermittari V2 numero]],'C2M2 V2.1'!K:M,2,FALSE)</f>
        <v>sama</v>
      </c>
      <c r="F249" s="39" t="str">
        <f>VLOOKUP(Table26[[#This Row],[Kybermittari V2 numero]],'C2M2 V2.1'!K:M,3,FALSE)</f>
        <v>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v>
      </c>
      <c r="G249" s="39" t="str">
        <f>VLOOKUP(Table26[[#This Row],[Kybermittari V2 numero]],Table46[[V2 lähin]:[Sama kuin B]],2,FALSE)</f>
        <v>RESPONSE-1d</v>
      </c>
    </row>
    <row r="250" spans="2:7" ht="125.4" x14ac:dyDescent="0.3">
      <c r="B250" s="37" t="s">
        <v>609</v>
      </c>
      <c r="C250" s="38"/>
      <c r="D250" s="39" t="str">
        <f>VLOOKUP(Table26[[#This Row],[Kybermittari V2 numero]],Languages!B:F,4,FALSE)</f>
        <v>Kybertapahtumien havaitsemistoimia ohjataan tunnistettujen riskien [kts. RISK-2a] ja organisaation uhkaprofiilin perusteella [kts. THREAT-2d].</v>
      </c>
      <c r="E250" s="39" t="str">
        <f>VLOOKUP(Table26[[#This Row],[Kybermittari V2 numero]],'C2M2 V2.1'!K:M,2,FALSE)</f>
        <v>Pieni muutos</v>
      </c>
      <c r="F250" s="39" t="str">
        <f>VLOOKUP(Table26[[#This Row],[Kybermittari V2 numero]],'C2M2 V2.1'!K:M,3,FALSE)</f>
        <v>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v>
      </c>
      <c r="G250" s="39" t="str">
        <f>VLOOKUP(Table26[[#This Row],[Kybermittari V2 numero]],Table46[[V2 lähin]:[Sama kuin B]],2,FALSE)</f>
        <v>RESPONSE-1e</v>
      </c>
    </row>
    <row r="251" spans="2:7" ht="102.6" x14ac:dyDescent="0.3">
      <c r="B251" s="37" t="s">
        <v>610</v>
      </c>
      <c r="C251" s="38"/>
      <c r="D251" s="39" t="str">
        <f>VLOOKUP(Table26[[#This Row],[Kybermittari V2 numero]],Languages!B:F,4,FALSE)</f>
        <v>Toiminnon tilannekuvaa seurataan siten, että se tukee mahdollisten kybertapahtumien havaitsemista.</v>
      </c>
      <c r="E251" s="39" t="str">
        <f>VLOOKUP(Table26[[#This Row],[Kybermittari V2 numero]],'C2M2 V2.1'!K:M,2,FALSE)</f>
        <v>sama</v>
      </c>
      <c r="F251" s="39" t="str">
        <f>VLOOKUP(Table26[[#This Row],[Kybermittari V2 numero]],'C2M2 V2.1'!K:M,3,FALSE)</f>
        <v>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v>
      </c>
      <c r="G251" s="39" t="str">
        <f>VLOOKUP(Table26[[#This Row],[Kybermittari V2 numero]],Table46[[V2 lähin]:[Sama kuin B]],2,FALSE)</f>
        <v>RESPONSE-1f</v>
      </c>
    </row>
    <row r="252" spans="2:7" ht="171" x14ac:dyDescent="0.3">
      <c r="B252" s="37" t="s">
        <v>611</v>
      </c>
      <c r="C252" s="38"/>
      <c r="D252" s="39" t="str">
        <f>VLOOKUP(Table26[[#This Row],[Kybermittari V2 numero]],Languages!B:F,4,FALSE)</f>
        <v>Kyberhäiriöiden määrittämisestä on laadittu kriteeristö. Tasolla 1 tämän ei tarvitse olla systemaattista ja säännöllistä.</v>
      </c>
      <c r="E252" s="39" t="str">
        <f>VLOOKUP(Table26[[#This Row],[Kybermittari V2 numero]],'C2M2 V2.1'!K:M,2,FALSE)</f>
        <v>sama</v>
      </c>
      <c r="F252" s="39" t="str">
        <f>VLOOKUP(Table26[[#This Row],[Kybermittari V2 numero]],'C2M2 V2.1'!K:M,3,FALSE)</f>
        <v>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
      <c r="G252" s="39" t="str">
        <f>VLOOKUP(Table26[[#This Row],[Kybermittari V2 numero]],Table46[[V2 lähin]:[Sama kuin B]],2,FALSE)</f>
        <v>RESPONSE-2a</v>
      </c>
    </row>
    <row r="253" spans="2:7" ht="148.19999999999999" x14ac:dyDescent="0.3">
      <c r="B253" s="37" t="s">
        <v>612</v>
      </c>
      <c r="C253" s="38"/>
      <c r="D253" s="39" t="str">
        <f>VLOOKUP(Table26[[#This Row],[Kybermittari V2 numero]],Languages!B:F,4,FALSE)</f>
        <v>Kybertapahtumat analysoidaan siten, että se tukee mahdollisten kyberhäiriöiden määrittämistä. Tasolla 1 tämän ei tarvitse olla systemaattista ja säännöllistä.</v>
      </c>
      <c r="E253" s="39" t="str">
        <f>VLOOKUP(Table26[[#This Row],[Kybermittari V2 numero]],'C2M2 V2.1'!K:M,2,FALSE)</f>
        <v>sama</v>
      </c>
      <c r="F253" s="39" t="str">
        <f>VLOOKUP(Table26[[#This Row],[Kybermittari V2 numero]],'C2M2 V2.1'!K:M,3,FALSE)</f>
        <v>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v>
      </c>
      <c r="G253" s="39" t="str">
        <f>VLOOKUP(Table26[[#This Row],[Kybermittari V2 numero]],Table46[[V2 lähin]:[Sama kuin B]],2,FALSE)</f>
        <v>RESPONSE-2b</v>
      </c>
    </row>
    <row r="254" spans="2:7" ht="250.8" x14ac:dyDescent="0.3">
      <c r="B254" s="37" t="s">
        <v>613</v>
      </c>
      <c r="C254" s="38"/>
      <c r="D254" s="39" t="str">
        <f>VLOOKUP(Table26[[#This Row],[Kybermittari V2 numero]],Languages!B:F,4,FALSE)</f>
        <v>Kyberhäiriöiden määrittämisestä on laadittu virallinen kriteeristö, joka perustuu siihen, miten häiriöt voivat vaikuttaa toimintoon.</v>
      </c>
      <c r="E254" s="39" t="str">
        <f>VLOOKUP(Table26[[#This Row],[Kybermittari V2 numero]],'C2M2 V2.1'!K:M,2,FALSE)</f>
        <v>sama</v>
      </c>
      <c r="F254" s="39" t="str">
        <f>VLOOKUP(Table26[[#This Row],[Kybermittari V2 numero]],'C2M2 V2.1'!K:M,3,FALSE)</f>
        <v>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
      <c r="G254" s="39" t="str">
        <f>VLOOKUP(Table26[[#This Row],[Kybermittari V2 numero]],Table46[[V2 lähin]:[Sama kuin B]],2,FALSE)</f>
        <v>RESPONSE-2c</v>
      </c>
    </row>
    <row r="255" spans="2:7" ht="91.2" x14ac:dyDescent="0.3">
      <c r="B255" s="37" t="s">
        <v>614</v>
      </c>
      <c r="C255" s="38"/>
      <c r="D255" s="39" t="str">
        <f>VLOOKUP(Table26[[#This Row],[Kybermittari V2 numero]],Languages!B:F,4,FALSE)</f>
        <v>Kybertapahtumat määritetään kyberhäiriöiksi laaditun kriteeristön mukaisesti.</v>
      </c>
      <c r="E255" s="39" t="str">
        <f>VLOOKUP(Table26[[#This Row],[Kybermittari V2 numero]],'C2M2 V2.1'!K:M,2,FALSE)</f>
        <v>sama</v>
      </c>
      <c r="F255" s="39" t="str">
        <f>VLOOKUP(Table26[[#This Row],[Kybermittari V2 numero]],'C2M2 V2.1'!K:M,3,FALSE)</f>
        <v>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v>
      </c>
      <c r="G255" s="39" t="str">
        <f>VLOOKUP(Table26[[#This Row],[Kybermittari V2 numero]],Table46[[V2 lähin]:[Sama kuin B]],2,FALSE)</f>
        <v>RESPONSE-2d</v>
      </c>
    </row>
    <row r="256" spans="2:7" ht="91.2" x14ac:dyDescent="0.3">
      <c r="B256" s="37" t="s">
        <v>615</v>
      </c>
      <c r="C256" s="38"/>
      <c r="D256" s="39" t="str">
        <f>VLOOKUP(Table26[[#This Row],[Kybermittari V2 numero]],Languages!B:F,4,FALSE)</f>
        <v>Kyberhäiriöiden määrittämisen kriteeristö päivitetään aika ajoin ja määriteltyjen tilanteiden kuten organisaatiomuutosten, harjoitustoiminnasta saatujen kokemusten tai uusien havaittujen uhkien perusteella.</v>
      </c>
      <c r="E256" s="39" t="str">
        <f>VLOOKUP(Table26[[#This Row],[Kybermittari V2 numero]],'C2M2 V2.1'!K:M,2,FALSE)</f>
        <v>sama</v>
      </c>
      <c r="F256" s="39" t="str">
        <f>VLOOKUP(Table26[[#This Row],[Kybermittari V2 numero]],'C2M2 V2.1'!K:M,3,FALSE)</f>
        <v>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
      <c r="G256" s="39" t="str">
        <f>VLOOKUP(Table26[[#This Row],[Kybermittari V2 numero]],Table46[[V2 lähin]:[Sama kuin B]],2,FALSE)</f>
        <v>RESPONSE-2e</v>
      </c>
    </row>
    <row r="257" spans="2:7" ht="91.2" x14ac:dyDescent="0.3">
      <c r="B257" s="37" t="s">
        <v>616</v>
      </c>
      <c r="C257" s="38"/>
      <c r="D257" s="39" t="str">
        <f>VLOOKUP(Table26[[#This Row],[Kybermittari V2 numero]],Languages!B:F,4,FALSE)</f>
        <v>Kybertapahtumista ja -häiriöistä pidetään rekisteriä, johon tapahtumat ja häiriöt kirjataan ja jossa niitä seurataan lopputulemiin asti.</v>
      </c>
      <c r="E257" s="39" t="str">
        <f>VLOOKUP(Table26[[#This Row],[Kybermittari V2 numero]],'C2M2 V2.1'!K:M,2,FALSE)</f>
        <v>Pieni muutos</v>
      </c>
      <c r="F257" s="39" t="str">
        <f>VLOOKUP(Table26[[#This Row],[Kybermittari V2 numero]],'C2M2 V2.1'!K:M,3,FALSE)</f>
        <v>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v>
      </c>
      <c r="G257" s="39" t="str">
        <f>VLOOKUP(Table26[[#This Row],[Kybermittari V2 numero]],Table46[[V2 lähin]:[Sama kuin B]],2,FALSE)</f>
        <v>RESPONSE-2f</v>
      </c>
    </row>
    <row r="258" spans="2:7" ht="136.80000000000001" x14ac:dyDescent="0.3">
      <c r="B258" s="37" t="s">
        <v>617</v>
      </c>
      <c r="C258" s="38"/>
      <c r="D258" s="39" t="str">
        <f>VLOOKUP(Table26[[#This Row],[Kybermittari V2 numero]],Languages!B:F,4,FALSE)</f>
        <v>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v>
      </c>
      <c r="E258" s="39" t="str">
        <f>VLOOKUP(Table26[[#This Row],[Kybermittari V2 numero]],'C2M2 V2.1'!K:M,2,FALSE)</f>
        <v>Pieni muutos</v>
      </c>
      <c r="F258" s="39" t="str">
        <f>VLOOKUP(Table26[[#This Row],[Kybermittari V2 numero]],'C2M2 V2.1'!K:M,3,FALSE)</f>
        <v>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v>
      </c>
      <c r="G258" s="39" t="str">
        <f>VLOOKUP(Table26[[#This Row],[Kybermittari V2 numero]],Table46[[V2 lähin]:[Sama kuin B]],2,FALSE)</f>
        <v>RESPONSE-2g</v>
      </c>
    </row>
    <row r="259" spans="2:7" ht="91.2" x14ac:dyDescent="0.3">
      <c r="B259" s="37" t="s">
        <v>618</v>
      </c>
      <c r="C259" s="38"/>
      <c r="D259" s="39" t="str">
        <f>VLOOKUP(Table26[[#This Row],[Kybermittari V2 numero]],Languages!B:F,4,FALSE)</f>
        <v>Kyberhäiriöiden määrittämisen kriteeristö on linjassa kyberriskien priorisoinnin kriteereiden kanssa [kts. RISK-3b].</v>
      </c>
      <c r="E259" s="39" t="str">
        <f>VLOOKUP(Table26[[#This Row],[Kybermittari V2 numero]],'C2M2 V2.1'!K:M,2,FALSE)</f>
        <v>sama</v>
      </c>
      <c r="F259" s="39" t="str">
        <f>VLOOKUP(Table26[[#This Row],[Kybermittari V2 numero]],'C2M2 V2.1'!K:M,3,FALSE)</f>
        <v>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
      <c r="G259" s="39" t="str">
        <f>VLOOKUP(Table26[[#This Row],[Kybermittari V2 numero]],Table46[[V2 lähin]:[Sama kuin B]],2,FALSE)</f>
        <v>RESPONSE-2h</v>
      </c>
    </row>
    <row r="260" spans="2:7" ht="91.2" x14ac:dyDescent="0.3">
      <c r="B260" s="37" t="s">
        <v>619</v>
      </c>
      <c r="C260" s="38"/>
      <c r="D260" s="39" t="str">
        <f>VLOOKUP(Table26[[#This Row],[Kybermittari V2 numero]],Languages!B:F,4,FALSE)</f>
        <v>Kyberhäiriöiden tietoja verrataan keskenään, jotta niistä tunnistettaisiin mahdollisia säännönmukaisuuksia, trendejä tai muita yhteisiä piirteitä.</v>
      </c>
      <c r="E260" s="39" t="str">
        <f>VLOOKUP(Table26[[#This Row],[Kybermittari V2 numero]],'C2M2 V2.1'!K:M,2,FALSE)</f>
        <v>Pieni muutos</v>
      </c>
      <c r="F260" s="39" t="str">
        <f>VLOOKUP(Table26[[#This Row],[Kybermittari V2 numero]],'C2M2 V2.1'!K:M,3,FALSE)</f>
        <v>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v>
      </c>
      <c r="G260" s="39" t="str">
        <f>VLOOKUP(Table26[[#This Row],[Kybermittari V2 numero]],Table46[[V2 lähin]:[Sama kuin B]],2,FALSE)</f>
        <v>RESPONSE-2i</v>
      </c>
    </row>
    <row r="261" spans="2:7" ht="102.6" x14ac:dyDescent="0.3">
      <c r="B261" s="37" t="s">
        <v>620</v>
      </c>
      <c r="C261" s="38"/>
      <c r="D261" s="39" t="str">
        <f>VLOOKUP(Table26[[#This Row],[Kybermittari V2 numero]],Languages!B:F,4,FALSE)</f>
        <v>Kybertapahtumiin ja -häiriöihin reagoimista varten on tunnistettu soveltuvat työntekijät ja osoitettu heille heidän roolinsa. Tasolla 1 tämän ei tarvitse olla systemaattista ja säännöllistä.</v>
      </c>
      <c r="E261" s="39" t="str">
        <f>VLOOKUP(Table26[[#This Row],[Kybermittari V2 numero]],'C2M2 V2.1'!K:M,2,FALSE)</f>
        <v>Pieni muutos</v>
      </c>
      <c r="F261" s="39" t="str">
        <f>VLOOKUP(Table26[[#This Row],[Kybermittari V2 numero]],'C2M2 V2.1'!K:M,3,FALSE)</f>
        <v>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v>
      </c>
      <c r="G261" s="39" t="str">
        <f>VLOOKUP(Table26[[#This Row],[Kybermittari V2 numero]],Table46[[V2 lähin]:[Sama kuin B]],2,FALSE)</f>
        <v>RESPONSE-3a</v>
      </c>
    </row>
    <row r="262" spans="2:7" ht="159.6" x14ac:dyDescent="0.3">
      <c r="B262" s="37" t="s">
        <v>621</v>
      </c>
      <c r="C262" s="38"/>
      <c r="D262" s="39" t="str">
        <f>VLOOKUP(Table26[[#This Row],[Kybermittari V2 numero]],Languages!B:F,4,FALSE)</f>
        <v>Kybertapahtumiin- ja häiriöihin reagoidaan siten, että rajoitetaan toimintoon kohdistuvaa vaikutusta ja palautetaan toiminta normaaliksi. Tasolla 1 tämän ei tarvitse olla systemaattista ja säännöllistä.</v>
      </c>
      <c r="E262" s="39" t="str">
        <f>VLOOKUP(Table26[[#This Row],[Kybermittari V2 numero]],'C2M2 V2.1'!K:M,2,FALSE)</f>
        <v>Pieni muutos</v>
      </c>
      <c r="F262" s="39" t="str">
        <f>VLOOKUP(Table26[[#This Row],[Kybermittari V2 numero]],'C2M2 V2.1'!K:M,3,FALSE)</f>
        <v>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v>
      </c>
      <c r="G262" s="39" t="str">
        <f>VLOOKUP(Table26[[#This Row],[Kybermittari V2 numero]],Table46[[V2 lähin]:[Sama kuin B]],2,FALSE)</f>
        <v>RESPONSE-3b</v>
      </c>
    </row>
    <row r="263" spans="2:7" ht="125.4" x14ac:dyDescent="0.3">
      <c r="B263" s="37" t="s">
        <v>622</v>
      </c>
      <c r="C263" s="38"/>
      <c r="D263" s="39" t="str">
        <f>VLOOKUP(Table26[[#This Row],[Kybermittari V2 numero]],Languages!B:F,4,FALSE)</f>
        <v>Kyberhäiriöistä tuotetaan raportointia (esimerkiksi sisäisesti, CERT-FI tai soveltuville ISAC-ryhmille). Tasolla 1 tämän ei tarvitse olla systemaattista ja säännöllistä.</v>
      </c>
      <c r="E263" s="39" t="str">
        <f>VLOOKUP(Table26[[#This Row],[Kybermittari V2 numero]],'C2M2 V2.1'!K:M,2,FALSE)</f>
        <v>sama</v>
      </c>
      <c r="F263" s="39" t="str">
        <f>VLOOKUP(Table26[[#This Row],[Kybermittari V2 numero]],'C2M2 V2.1'!K:M,3,FALSE)</f>
        <v>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v>
      </c>
      <c r="G263" s="39" t="str">
        <f>VLOOKUP(Table26[[#This Row],[Kybermittari V2 numero]],Table46[[V2 lähin]:[Sama kuin B]],2,FALSE)</f>
        <v>RESPONSE-3c</v>
      </c>
    </row>
    <row r="264" spans="2:7" ht="342" x14ac:dyDescent="0.3">
      <c r="B264" s="37" t="s">
        <v>623</v>
      </c>
      <c r="C264" s="38"/>
      <c r="D264" s="39" t="str">
        <f>VLOOKUP(Table26[[#This Row],[Kybermittari V2 numero]],Languages!B:F,4,FALSE)</f>
        <v>Kyberhäiriöiden reagoimisen varalle on luotu suunnitelma, jota pidetään yllä ja joka kattaa koko häiriönhallinnan elinkaaren.</v>
      </c>
      <c r="E264" s="39" t="str">
        <f>VLOOKUP(Table26[[#This Row],[Kybermittari V2 numero]],'C2M2 V2.1'!K:M,2,FALSE)</f>
        <v>sama</v>
      </c>
      <c r="F264" s="39" t="str">
        <f>VLOOKUP(Table26[[#This Row],[Kybermittari V2 numero]],'C2M2 V2.1'!K:M,3,FALSE)</f>
        <v>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v>
      </c>
      <c r="G264" s="39" t="str">
        <f>VLOOKUP(Table26[[#This Row],[Kybermittari V2 numero]],Table46[[V2 lähin]:[Sama kuin B]],2,FALSE)</f>
        <v>RESPONSE-3d</v>
      </c>
    </row>
    <row r="265" spans="2:7" ht="171" x14ac:dyDescent="0.3">
      <c r="B265" s="37" t="s">
        <v>624</v>
      </c>
      <c r="C265" s="38"/>
      <c r="D265" s="39" t="str">
        <f>VLOOKUP(Table26[[#This Row],[Kybermittari V2 numero]],Languages!B:F,4,FALSE)</f>
        <v>Kybertapahtumiin ja -häiriöihin reagoidaan määriteltyjen suunnitelmien ja prosessien mukaisesti.</v>
      </c>
      <c r="E265" s="39" t="str">
        <f>VLOOKUP(Table26[[#This Row],[Kybermittari V2 numero]],'C2M2 V2.1'!K:M,2,FALSE)</f>
        <v>Pieni muutos</v>
      </c>
      <c r="F265" s="39" t="str">
        <f>VLOOKUP(Table26[[#This Row],[Kybermittari V2 numero]],'C2M2 V2.1'!K:M,3,FALSE)</f>
        <v>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v>
      </c>
      <c r="G265" s="39" t="str">
        <f>VLOOKUP(Table26[[#This Row],[Kybermittari V2 numero]],Table46[[V2 lähin]:[Sama kuin B]],2,FALSE)</f>
        <v>RESPONSE-3e</v>
      </c>
    </row>
    <row r="266" spans="2:7" ht="228" x14ac:dyDescent="0.3">
      <c r="B266" s="37" t="s">
        <v>625</v>
      </c>
      <c r="C266" s="38"/>
      <c r="D266" s="39" t="str">
        <f>VLOOKUP(Table26[[#This Row],[Kybermittari V2 numero]],Languages!B:F,4,FALSE)</f>
        <v>Kyberhäiriöihin ja -tapahtumiin reagoinnin suunnitelmia harjoitellaan aika ajoin ja määriteltyjen tilanteiden kuten järjestelmämuutosten tai ulkoisten tapahtumien yhteydessä.</v>
      </c>
      <c r="E266" s="39" t="str">
        <f>VLOOKUP(Table26[[#This Row],[Kybermittari V2 numero]],'C2M2 V2.1'!K:M,2,FALSE)</f>
        <v>Pieni muutos</v>
      </c>
      <c r="F266" s="39" t="str">
        <f>VLOOKUP(Table26[[#This Row],[Kybermittari V2 numero]],'C2M2 V2.1'!K:M,3,FALSE)</f>
        <v>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v>
      </c>
      <c r="G266" s="39" t="str">
        <f>VLOOKUP(Table26[[#This Row],[Kybermittari V2 numero]],Table46[[V2 lähin]:[Sama kuin B]],2,FALSE)</f>
        <v>RESPONSE-3g</v>
      </c>
    </row>
    <row r="267" spans="2:7" ht="136.80000000000001" x14ac:dyDescent="0.3">
      <c r="B267" s="37" t="s">
        <v>626</v>
      </c>
      <c r="C267" s="38"/>
      <c r="D267" s="39" t="str">
        <f>VLOOKUP(Table26[[#This Row],[Kybermittari V2 numero]],Languages!B:F,4,FALSE)</f>
        <v>Kybertapahtumien ja -häiriöiden perusteella toteutetuista toimista otetaan opiksi ja korjaavia toimenpiteitä toteutetaan (mukaan lukien valmiussuunnitelmien päivittäminen).</v>
      </c>
      <c r="E267" s="39" t="str">
        <f>VLOOKUP(Table26[[#This Row],[Kybermittari V2 numero]],'C2M2 V2.1'!K:M,2,FALSE)</f>
        <v>Pieni muutos</v>
      </c>
      <c r="F267" s="39" t="str">
        <f>VLOOKUP(Table26[[#This Row],[Kybermittari V2 numero]],'C2M2 V2.1'!K:M,3,FALSE)</f>
        <v>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v>
      </c>
      <c r="G267" s="39" t="str">
        <f>VLOOKUP(Table26[[#This Row],[Kybermittari V2 numero]],Table46[[V2 lähin]:[Sama kuin B]],2,FALSE)</f>
        <v>RESPONSE-3h</v>
      </c>
    </row>
    <row r="268" spans="2:7" ht="228" x14ac:dyDescent="0.3">
      <c r="B268" s="37" t="s">
        <v>627</v>
      </c>
      <c r="C268" s="38"/>
      <c r="D268" s="39" t="str">
        <f>VLOOKUP(Table26[[#This Row],[Kybermittari V2 numero]],Languages!B:F,4,FALSE)</f>
        <v>Kybertapahtumien ja -häiriöiden juurisyyt analysoidaan ja korjaavia toimenpiteitä toteutetaan (mukaan lukien valmiussuunnitelmien päivittäminen).</v>
      </c>
      <c r="E268" s="39" t="str">
        <f>VLOOKUP(Table26[[#This Row],[Kybermittari V2 numero]],'C2M2 V2.1'!K:M,2,FALSE)</f>
        <v>Pieni muutos</v>
      </c>
      <c r="F268" s="39" t="str">
        <f>VLOOKUP(Table26[[#This Row],[Kybermittari V2 numero]],'C2M2 V2.1'!K:M,3,FALSE)</f>
        <v>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v>
      </c>
      <c r="G268" s="39" t="str">
        <f>VLOOKUP(Table26[[#This Row],[Kybermittari V2 numero]],Table46[[V2 lähin]:[Sama kuin B]],2,FALSE)</f>
        <v>RESPONSE-3i</v>
      </c>
    </row>
    <row r="269" spans="2:7" ht="102.6" x14ac:dyDescent="0.3">
      <c r="B269" s="37" t="s">
        <v>628</v>
      </c>
      <c r="C269" s="38"/>
      <c r="D269" s="39" t="str">
        <f>VLOOKUP(Table26[[#This Row],[Kybermittari V2 numero]],Languages!B:F,4,FALSE)</f>
        <v>Kybertapahtumiin ja -häiriöihin reagointi koordinoidaan soveltuvin osin toimittajien, viranomaisten ja muiden ulkopuolisten tahojen kanssa. Tähän kuuluu todistusaineiston kerääminen ja säilyttäminen.</v>
      </c>
      <c r="E269" s="39" t="str">
        <f>VLOOKUP(Table26[[#This Row],[Kybermittari V2 numero]],'C2M2 V2.1'!K:M,2,FALSE)</f>
        <v>Pieni muutos</v>
      </c>
      <c r="F269" s="39" t="str">
        <f>VLOOKUP(Table26[[#This Row],[Kybermittari V2 numero]],'C2M2 V2.1'!K:M,3,FALSE)</f>
        <v>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v>
      </c>
      <c r="G269" s="39" t="str">
        <f>VLOOKUP(Table26[[#This Row],[Kybermittari V2 numero]],Table46[[V2 lähin]:[Sama kuin B]],2,FALSE)</f>
        <v>RESPONSE-3j</v>
      </c>
    </row>
    <row r="270" spans="2:7" ht="102.6" x14ac:dyDescent="0.3">
      <c r="B270" s="37" t="s">
        <v>629</v>
      </c>
      <c r="C270" s="38"/>
      <c r="D270" s="39" t="str">
        <f>VLOOKUP(Table26[[#This Row],[Kybermittari V2 numero]],Languages!B:F,4,FALSE)</f>
        <v>Kybertapahtumien ja -häiriöiden käsittelyyn ja reagointiin osallistuvat työntekijät ottavat osaa yhteisiin harjoituksiin muiden organisaatioiden kanssa (esim. työpöytäharjoitukset, simulaatiot).</v>
      </c>
      <c r="E270" s="39" t="str">
        <f>VLOOKUP(Table26[[#This Row],[Kybermittari V2 numero]],'C2M2 V2.1'!K:M,2,FALSE)</f>
        <v>Pieni muutos</v>
      </c>
      <c r="F270" s="39" t="str">
        <f>VLOOKUP(Table26[[#This Row],[Kybermittari V2 numero]],'C2M2 V2.1'!K:M,3,FALSE)</f>
        <v>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v>
      </c>
      <c r="G270" s="39" t="str">
        <f>VLOOKUP(Table26[[#This Row],[Kybermittari V2 numero]],Table46[[V2 lähin]:[Sama kuin B]],2,FALSE)</f>
        <v>RESPONSE-3k</v>
      </c>
    </row>
    <row r="271" spans="2:7" ht="125.4" x14ac:dyDescent="0.3">
      <c r="B271" s="37" t="s">
        <v>630</v>
      </c>
      <c r="C271" s="38"/>
      <c r="D271" s="39" t="str">
        <f>VLOOKUP(Table26[[#This Row],[Kybermittari V2 numero]],Languages!B:F,4,FALSE)</f>
        <v>Kybertapahtumiin ja -häiriöihin reagoinnissa noudatetaan ennalta määriteltyjä toimintatiloja [kts. SITUATION-3h].</v>
      </c>
      <c r="E271" s="39" t="str">
        <f>VLOOKUP(Table26[[#This Row],[Kybermittari V2 numero]],'C2M2 V2.1'!K:M,2,FALSE)</f>
        <v>Pieni muutos</v>
      </c>
      <c r="F271" s="39" t="str">
        <f>VLOOKUP(Table26[[#This Row],[Kybermittari V2 numero]],'C2M2 V2.1'!K:M,3,FALSE)</f>
        <v>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v>
      </c>
      <c r="G271" s="39" t="str">
        <f>VLOOKUP(Table26[[#This Row],[Kybermittari V2 numero]],Table46[[V2 lähin]:[Sama kuin B]],2,FALSE)</f>
        <v>RESPONSE-3l</v>
      </c>
    </row>
    <row r="272" spans="2:7" ht="136.80000000000001" x14ac:dyDescent="0.3">
      <c r="B272" s="37" t="s">
        <v>632</v>
      </c>
      <c r="C272" s="38"/>
      <c r="D272" s="39" t="str">
        <f>VLOOKUP(Table26[[#This Row],[Kybermittari V2 numero]],Languages!B:F,4,FALSE)</f>
        <v>Organisaatio on kehittänyt toiminnan jatkuvuutta koskevat suunnitelmat, joiden avulla toiminnon toiminta voidaan säilyttää ja palauttaa, mikäli toimintaan kohdistuu kybertapahtuma tai -häiriö. Tasolla 1 tämän ei tarvitse olla systemaattista ja säännöllistä.</v>
      </c>
      <c r="E272" s="39" t="str">
        <f>VLOOKUP(Table26[[#This Row],[Kybermittari V2 numero]],'C2M2 V2.1'!K:M,2,FALSE)</f>
        <v>sama</v>
      </c>
      <c r="F272" s="39" t="str">
        <f>VLOOKUP(Table26[[#This Row],[Kybermittari V2 numero]],'C2M2 V2.1'!K:M,3,FALSE)</f>
        <v>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c r="G272" s="39" t="str">
        <f>VLOOKUP(Table26[[#This Row],[Kybermittari V2 numero]],Table46[[V2 lähin]:[Sama kuin B]],2,FALSE)</f>
        <v>RESPONSE-4a</v>
      </c>
    </row>
    <row r="273" spans="2:7" ht="262.2" x14ac:dyDescent="0.3">
      <c r="B273" s="37" t="s">
        <v>633</v>
      </c>
      <c r="C273" s="38"/>
      <c r="D273" s="39" t="str">
        <f>VLOOKUP(Table26[[#This Row],[Kybermittari V2 numero]],Languages!B:F,4,FALSE)</f>
        <v>Tiedoista on saatavilla varmuuskopiot, joita testaan. Tasolla 1 tämän ei tarvitse olla systemaattista ja säännöllistä.</v>
      </c>
      <c r="E273" s="39" t="str">
        <f>VLOOKUP(Table26[[#This Row],[Kybermittari V2 numero]],'C2M2 V2.1'!K:M,2,FALSE)</f>
        <v>sama</v>
      </c>
      <c r="F273" s="39" t="str">
        <f>VLOOKUP(Table26[[#This Row],[Kybermittari V2 numero]],'C2M2 V2.1'!K:M,3,FALSE)</f>
        <v>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v>
      </c>
      <c r="G273" s="39" t="str">
        <f>VLOOKUP(Table26[[#This Row],[Kybermittari V2 numero]],Table46[[V2 lähin]:[Sama kuin B]],2,FALSE)</f>
        <v>RESPONSE-4b</v>
      </c>
    </row>
    <row r="274" spans="2:7" ht="171" x14ac:dyDescent="0.3">
      <c r="B274" s="37" t="s">
        <v>634</v>
      </c>
      <c r="C274" s="38"/>
      <c r="D274" s="39" t="str">
        <f>VLOOKUP(Table26[[#This Row],[Kybermittari V2 numero]],Languages!B:F,4,FALSE)</f>
        <v>Varaosia tarvitsevat IT-laitteet (ja mahdolliset OT-laitteet) on tunnistettu. Tasolla 1 tämän ei tarvitse olla systemaattista ja säännöllistä.</v>
      </c>
      <c r="E274" s="39" t="str">
        <f>VLOOKUP(Table26[[#This Row],[Kybermittari V2 numero]],'C2M2 V2.1'!K:M,2,FALSE)</f>
        <v>sama</v>
      </c>
      <c r="F274" s="39" t="str">
        <f>VLOOKUP(Table26[[#This Row],[Kybermittari V2 numero]],'C2M2 V2.1'!K:M,3,FALSE)</f>
        <v>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v>
      </c>
      <c r="G274" s="39" t="str">
        <f>VLOOKUP(Table26[[#This Row],[Kybermittari V2 numero]],Table46[[V2 lähin]:[Sama kuin B]],2,FALSE)</f>
        <v>RESPONSE-4c</v>
      </c>
    </row>
    <row r="275" spans="2:7" ht="159.6" x14ac:dyDescent="0.3">
      <c r="B275" s="37" t="s">
        <v>635</v>
      </c>
      <c r="C275" s="38"/>
      <c r="D275" s="39" t="str">
        <f>VLOOKUP(Table26[[#This Row],[Kybermittari V2 numero]],Languages!B:F,4,FALSE)</f>
        <v>Jatkuvuussuunnitelmien kehittämisessä huomioidaan arvio mahdollisten kybertapahtumien vaikutuksista.</v>
      </c>
      <c r="E275" s="39" t="str">
        <f>VLOOKUP(Table26[[#This Row],[Kybermittari V2 numero]],'C2M2 V2.1'!K:M,2,FALSE)</f>
        <v>muutos</v>
      </c>
      <c r="F275" s="39" t="str">
        <f>VLOOKUP(Table26[[#This Row],[Kybermittari V2 numero]],'C2M2 V2.1'!K:M,3,FALSE)</f>
        <v>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c r="G275" s="39" t="str">
        <f>VLOOKUP(Table26[[#This Row],[Kybermittari V2 numero]],Table46[[V2 lähin]:[Sama kuin B]],2,FALSE)</f>
        <v>RESPONSE-4d</v>
      </c>
    </row>
    <row r="276" spans="2:7" ht="205.2" x14ac:dyDescent="0.3">
      <c r="B276" s="37" t="s">
        <v>636</v>
      </c>
      <c r="C276" s="38"/>
      <c r="D276" s="39" t="str">
        <f>VLOOKUP(Table26[[#This Row],[Kybermittari V2 numero]],Languages!B:F,4,FALSE)</f>
        <v>Jatkuvuussuunnitelmissa on tunnistettu ja dokumentoitu ne laitteet, ohjelmistot ja tietovarannot sekä toiminnat, jotka minimissään tarvitaan toiminnon toiminnan ylläpitämiseksi.</v>
      </c>
      <c r="E276" s="39" t="str">
        <f>VLOOKUP(Table26[[#This Row],[Kybermittari V2 numero]],'C2M2 V2.1'!K:M,2,FALSE)</f>
        <v>sama</v>
      </c>
      <c r="F276" s="39" t="str">
        <f>VLOOKUP(Table26[[#This Row],[Kybermittari V2 numero]],'C2M2 V2.1'!K:M,3,FALSE)</f>
        <v>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c r="G276" s="39" t="str">
        <f>VLOOKUP(Table26[[#This Row],[Kybermittari V2 numero]],Table46[[V2 lähin]:[Sama kuin B]],2,FALSE)</f>
        <v>RESPONSE-4e</v>
      </c>
    </row>
    <row r="277" spans="2:7" ht="148.19999999999999" x14ac:dyDescent="0.3">
      <c r="B277" s="37" t="s">
        <v>637</v>
      </c>
      <c r="C277" s="38"/>
      <c r="D277" s="39" t="str">
        <f>VLOOKUP(Table26[[#This Row],[Kybermittari V2 numero]],Languages!B:F,4,FALSE)</f>
        <v>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v>
      </c>
      <c r="E277" s="39" t="str">
        <f>VLOOKUP(Table26[[#This Row],[Kybermittari V2 numero]],'C2M2 V2.1'!K:M,2,FALSE)</f>
        <v>Pieni muutos</v>
      </c>
      <c r="F277" s="39" t="str">
        <f>VLOOKUP(Table26[[#This Row],[Kybermittari V2 numero]],'C2M2 V2.1'!K:M,3,FALSE)</f>
        <v>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v>
      </c>
      <c r="G277" s="39" t="str">
        <f>VLOOKUP(Table26[[#This Row],[Kybermittari V2 numero]],Table46[[V2 lähin]:[Sama kuin B]],2,FALSE)</f>
        <v>RESPONSE-4f</v>
      </c>
    </row>
    <row r="278" spans="2:7" ht="239.4" x14ac:dyDescent="0.3">
      <c r="B278" s="37" t="s">
        <v>638</v>
      </c>
      <c r="C278" s="38"/>
      <c r="D278" s="39" t="str">
        <f>VLOOKUP(Table26[[#This Row],[Kybermittari V2 numero]],Languages!B:F,4,FALSE)</f>
        <v>Jatkuvuussuunnitelmat testataan arvioimalla ja/tai harjoittelemalla aika ajoin ja määriteltyjen tilanteiden kuten järjestelmämuutosten tai ulkoisten tapahtumien yhteydessä.</v>
      </c>
      <c r="E278" s="39" t="str">
        <f>VLOOKUP(Table26[[#This Row],[Kybermittari V2 numero]],'C2M2 V2.1'!K:M,2,FALSE)</f>
        <v>sama</v>
      </c>
      <c r="F278" s="39" t="str">
        <f>VLOOKUP(Table26[[#This Row],[Kybermittari V2 numero]],'C2M2 V2.1'!K:M,3,FALSE)</f>
        <v>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v>
      </c>
      <c r="G278" s="39" t="str">
        <f>VLOOKUP(Table26[[#This Row],[Kybermittari V2 numero]],Table46[[V2 lähin]:[Sama kuin B]],2,FALSE)</f>
        <v>RESPONSE-4i</v>
      </c>
    </row>
    <row r="279" spans="2:7" ht="45.6" x14ac:dyDescent="0.3">
      <c r="B279" s="37" t="s">
        <v>639</v>
      </c>
      <c r="C279" s="38"/>
      <c r="D279" s="39" t="str">
        <f>VLOOKUP(Table26[[#This Row],[Kybermittari V2 numero]],Languages!B:F,4,FALSE)</f>
        <v>Varmuuskopiot suojataan vähintään yhtä hyvin mekanismein kuin alkuperäinen tietovaranto on suojattu.</v>
      </c>
      <c r="E279" s="39" t="e">
        <f>VLOOKUP(Table26[[#This Row],[Kybermittari V2 numero]],'C2M2 V2.1'!K:M,2,FALSE)</f>
        <v>#N/A</v>
      </c>
      <c r="F279" s="39" t="e">
        <f>VLOOKUP(Table26[[#This Row],[Kybermittari V2 numero]],'C2M2 V2.1'!K:M,3,FALSE)</f>
        <v>#N/A</v>
      </c>
      <c r="G279" s="39">
        <f>VLOOKUP(Table26[[#This Row],[Kybermittari V2 numero]],Table46[[V2 lähin]:[Sama kuin B]],2,FALSE)</f>
        <v>0</v>
      </c>
    </row>
    <row r="280" spans="2:7" ht="34.200000000000003" x14ac:dyDescent="0.3">
      <c r="B280" s="37" t="s">
        <v>640</v>
      </c>
      <c r="C280" s="38"/>
      <c r="D280" s="39" t="str">
        <f>VLOOKUP(Table26[[#This Row],[Kybermittari V2 numero]],Languages!B:F,4,FALSE)</f>
        <v>Varmuuskopiot on erotettu loogisesti tai fyysisesti alkuperäisestä tietovarannosta.</v>
      </c>
      <c r="E280" s="39" t="e">
        <f>VLOOKUP(Table26[[#This Row],[Kybermittari V2 numero]],'C2M2 V2.1'!K:M,2,FALSE)</f>
        <v>#N/A</v>
      </c>
      <c r="F280" s="39" t="e">
        <f>VLOOKUP(Table26[[#This Row],[Kybermittari V2 numero]],'C2M2 V2.1'!K:M,3,FALSE)</f>
        <v>#N/A</v>
      </c>
      <c r="G280" s="39">
        <f>VLOOKUP(Table26[[#This Row],[Kybermittari V2 numero]],Table46[[V2 lähin]:[Sama kuin B]],2,FALSE)</f>
        <v>0</v>
      </c>
    </row>
    <row r="281" spans="2:7" ht="171" x14ac:dyDescent="0.3">
      <c r="B281" s="37" t="s">
        <v>641</v>
      </c>
      <c r="C281" s="38"/>
      <c r="D281" s="39" t="str">
        <f>VLOOKUP(Table26[[#This Row],[Kybermittari V2 numero]],Languages!B:F,4,FALSE)</f>
        <v>Varaosia on saatavilla niitä tarvitseviin IT-laitteisiin (ja mahdollisiin OT-laitteisiin).</v>
      </c>
      <c r="E281" s="39" t="str">
        <f>VLOOKUP(Table26[[#This Row],[Kybermittari V2 numero]],'C2M2 V2.1'!K:M,2,FALSE)</f>
        <v>sama</v>
      </c>
      <c r="F281" s="39" t="str">
        <f>VLOOKUP(Table26[[#This Row],[Kybermittari V2 numero]],'C2M2 V2.1'!K:M,3,FALSE)</f>
        <v>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v>
      </c>
      <c r="G281" s="39" t="str">
        <f>VLOOKUP(Table26[[#This Row],[Kybermittari V2 numero]],Table46[[V2 lähin]:[Sama kuin B]],2,FALSE)</f>
        <v>RESPONSE-4l</v>
      </c>
    </row>
    <row r="282" spans="2:7" ht="125.4" x14ac:dyDescent="0.3">
      <c r="B282" s="37" t="s">
        <v>642</v>
      </c>
      <c r="C282" s="38"/>
      <c r="D282" s="39" t="str">
        <f>VLOOKUP(Table26[[#This Row],[Kybermittari V2 numero]],Languages!B:F,4,FALSE)</f>
        <v>Jatkuvuussuunnitelmiin kuuluu toipumisajan ("RTO, Recovery Time Objective") ja toipumispisteen ("Recovery Point Objective, RPO") määrittely toiminnon kannalta tärkeille laitteille, ohjelmistoille ja tietovarannoille [kts. ASSET-1a, ASSET-2a].</v>
      </c>
      <c r="E282" s="39" t="str">
        <f>VLOOKUP(Table26[[#This Row],[Kybermittari V2 numero]],'C2M2 V2.1'!K:M,2,FALSE)</f>
        <v>pieni muutos</v>
      </c>
      <c r="F282" s="39" t="str">
        <f>VLOOKUP(Table26[[#This Row],[Kybermittari V2 numero]],'C2M2 V2.1'!K:M,3,FALSE)</f>
        <v>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c r="G282" s="39" t="str">
        <f>VLOOKUP(Table26[[#This Row],[Kybermittari V2 numero]],Table46[[V2 lähin]:[Sama kuin B]],2,FALSE)</f>
        <v>RESPONSE-4g</v>
      </c>
    </row>
    <row r="283" spans="2:7" ht="68.400000000000006" x14ac:dyDescent="0.3">
      <c r="B283" s="37" t="s">
        <v>643</v>
      </c>
      <c r="C283" s="38"/>
      <c r="D283" s="39" t="str">
        <f>VLOOKUP(Table26[[#This Row],[Kybermittari V2 numero]],Languages!B:F,4,FALSE)</f>
        <v>Jatkuvuussuunnitelman käyttöönottamisen kriteerit kyberhäiriötilanteissa on määritetty ja viestitty häiriöiden käsittelystä ja valmiussuunnitelmista vastuussa oleville työntekijöille.</v>
      </c>
      <c r="E283" s="39" t="str">
        <f>VLOOKUP(Table26[[#This Row],[Kybermittari V2 numero]],'C2M2 V2.1'!K:M,2,FALSE)</f>
        <v>sama</v>
      </c>
      <c r="F283" s="39" t="str">
        <f>VLOOKUP(Table26[[#This Row],[Kybermittari V2 numero]],'C2M2 V2.1'!K:M,3,FALSE)</f>
        <v>A link should be established between incident response and continuity activities. Determine the conditions under which a continuity plan must be executed and ensure that the incident response personnel and owners of continuity plans understand these conditions.</v>
      </c>
      <c r="G283" s="39" t="str">
        <f>VLOOKUP(Table26[[#This Row],[Kybermittari V2 numero]],Table46[[V2 lähin]:[Sama kuin B]],2,FALSE)</f>
        <v>RESPONSE-4h</v>
      </c>
    </row>
    <row r="284" spans="2:7" ht="171" x14ac:dyDescent="0.3">
      <c r="B284" s="37" t="s">
        <v>644</v>
      </c>
      <c r="C284" s="38"/>
      <c r="D284" s="39" t="str">
        <f>VLOOKUP(Table26[[#This Row],[Kybermittari V2 numero]],Languages!B:F,4,FALSE)</f>
        <v>Jatkuvuussuunnitelmat ovat linjassa tunnistettujen riskien kanssa [kts. RISK-2a] ja organisaation uhkaprofiiliin [kts. THREAT-2d], jotta huomioidaan tunnistetut riskikategoriat ja uhat.</v>
      </c>
      <c r="E284" s="39" t="str">
        <f>VLOOKUP(Table26[[#This Row],[Kybermittari V2 numero]],'C2M2 V2.1'!K:M,2,FALSE)</f>
        <v>Pieni muutos</v>
      </c>
      <c r="F284" s="39" t="str">
        <f>VLOOKUP(Table26[[#This Row],[Kybermittari V2 numero]],'C2M2 V2.1'!K:M,3,FALSE)</f>
        <v>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c r="G284" s="39" t="str">
        <f>VLOOKUP(Table26[[#This Row],[Kybermittari V2 numero]],Table46[[V2 lähin]:[Sama kuin B]],2,FALSE)</f>
        <v>RESPONSE-4m</v>
      </c>
    </row>
    <row r="285" spans="2:7" ht="91.2" x14ac:dyDescent="0.3">
      <c r="B285" s="37" t="s">
        <v>645</v>
      </c>
      <c r="C285" s="38"/>
      <c r="D285" s="39" t="str">
        <f>VLOOKUP(Table26[[#This Row],[Kybermittari V2 numero]],Languages!B:F,4,FALSE)</f>
        <v>Jatkuvuusharjoituksissa käsitellään korkean prioriteetin riskit [kts. RISK-3a].</v>
      </c>
      <c r="E285" s="39" t="str">
        <f>VLOOKUP(Table26[[#This Row],[Kybermittari V2 numero]],'C2M2 V2.1'!K:M,2,FALSE)</f>
        <v>Pieni muutos</v>
      </c>
      <c r="F285" s="39" t="str">
        <f>VLOOKUP(Table26[[#This Row],[Kybermittari V2 numero]],'C2M2 V2.1'!K:M,3,FALSE)</f>
        <v>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v>
      </c>
      <c r="G285" s="39" t="str">
        <f>VLOOKUP(Table26[[#This Row],[Kybermittari V2 numero]],Table46[[V2 lähin]:[Sama kuin B]],2,FALSE)</f>
        <v>RESPONSE-4n</v>
      </c>
    </row>
    <row r="286" spans="2:7" ht="148.19999999999999" x14ac:dyDescent="0.3">
      <c r="B286" s="37" t="s">
        <v>646</v>
      </c>
      <c r="C286" s="38"/>
      <c r="D286" s="39" t="str">
        <f>VLOOKUP(Table26[[#This Row],[Kybermittari V2 numero]],Languages!B:F,4,FALSE)</f>
        <v>Jatkuvuussuunnitelmien testauksesta tai tositilanteista saatuja havaintoja verrataan asetettuihin toipumistavoitteisiin ja suunnitelmia kehitetään näiden havaintojen perusteella.</v>
      </c>
      <c r="E286" s="39" t="str">
        <f>VLOOKUP(Table26[[#This Row],[Kybermittari V2 numero]],'C2M2 V2.1'!K:M,2,FALSE)</f>
        <v>sama</v>
      </c>
      <c r="F286" s="39" t="str">
        <f>VLOOKUP(Table26[[#This Row],[Kybermittari V2 numero]],'C2M2 V2.1'!K:M,3,FALSE)</f>
        <v>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v>
      </c>
      <c r="G286" s="39" t="str">
        <f>VLOOKUP(Table26[[#This Row],[Kybermittari V2 numero]],Table46[[V2 lähin]:[Sama kuin B]],2,FALSE)</f>
        <v>RESPONSE-4o</v>
      </c>
    </row>
    <row r="287" spans="2:7" ht="159.6" x14ac:dyDescent="0.3">
      <c r="B287" s="37" t="s">
        <v>647</v>
      </c>
      <c r="C287" s="38"/>
      <c r="D287" s="39" t="str">
        <f>VLOOKUP(Table26[[#This Row],[Kybermittari V2 numero]],Languages!B:F,4,FALSE)</f>
        <v>Jatkuvuussuunnitelmien kyberhäiriöihin liittyvä sisältö tarkastetaan ja päivitetään aika ajoin.</v>
      </c>
      <c r="E287" s="39" t="str">
        <f>VLOOKUP(Table26[[#This Row],[Kybermittari V2 numero]],'C2M2 V2.1'!K:M,2,FALSE)</f>
        <v>Pieni muutos</v>
      </c>
      <c r="F287" s="39" t="str">
        <f>VLOOKUP(Table26[[#This Row],[Kybermittari V2 numero]],'C2M2 V2.1'!K:M,3,FALSE)</f>
        <v>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c r="G287" s="39" t="str">
        <f>VLOOKUP(Table26[[#This Row],[Kybermittari V2 numero]],Table46[[V2 lähin]:[Sama kuin B]],2,FALSE)</f>
        <v>RESPONSE-4p</v>
      </c>
    </row>
    <row r="288" spans="2:7" ht="22.8" x14ac:dyDescent="0.3">
      <c r="B288" s="37" t="s">
        <v>2313</v>
      </c>
      <c r="C288" s="38"/>
      <c r="D288" s="39" t="str">
        <f>VLOOKUP(Table26[[#This Row],[Kybermittari V2 numero]],Languages!B:F,4,FALSE)</f>
        <v>Jatkuvuussuunnitelmat tarkastetaan ja päivitetään aika ajoin.</v>
      </c>
      <c r="E288" s="39" t="e">
        <f>VLOOKUP(Table26[[#This Row],[Kybermittari V2 numero]],'C2M2 V2.1'!K:M,2,FALSE)</f>
        <v>#N/A</v>
      </c>
      <c r="F288" s="39" t="e">
        <f>VLOOKUP(Table26[[#This Row],[Kybermittari V2 numero]],'C2M2 V2.1'!K:M,3,FALSE)</f>
        <v>#N/A</v>
      </c>
      <c r="G288" s="39">
        <f>VLOOKUP(Table26[[#This Row],[Kybermittari V2 numero]],Table46[[V2 lähin]:[Sama kuin B]],2,FALSE)</f>
        <v>0</v>
      </c>
    </row>
    <row r="289" spans="2:7" ht="159.6" x14ac:dyDescent="0.3">
      <c r="B289" s="37" t="s">
        <v>648</v>
      </c>
      <c r="C289" s="38"/>
      <c r="D289" s="39" t="str">
        <f>VLOOKUP(Table26[[#This Row],[Kybermittari V2 numero]],Languages!B:F,4,FALSE)</f>
        <v>RESPONSE-osion toimintaa varten on määritetty dokumentoidut toimintatavat, joita noudatetaan ja päivitetään säännöllisesti.</v>
      </c>
      <c r="E289" s="39" t="str">
        <f>VLOOKUP(Table26[[#This Row],[Kybermittari V2 numero]],'C2M2 V2.1'!K:M,2,FALSE)</f>
        <v>sama</v>
      </c>
      <c r="F289" s="39" t="str">
        <f>VLOOKUP(Table26[[#This Row],[Kybermittari V2 numero]],'C2M2 V2.1'!K:M,3,FALSE)</f>
        <v>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v>
      </c>
      <c r="G289" s="39" t="str">
        <f>VLOOKUP(Table26[[#This Row],[Kybermittari V2 numero]],Table46[[V2 lähin]:[Sama kuin B]],2,FALSE)</f>
        <v>RESPONSE-5a</v>
      </c>
    </row>
    <row r="290" spans="2:7" ht="273.60000000000002" x14ac:dyDescent="0.3">
      <c r="B290" s="37" t="s">
        <v>649</v>
      </c>
      <c r="C290" s="38"/>
      <c r="D290" s="39" t="str">
        <f>VLOOKUP(Table26[[#This Row],[Kybermittari V2 numero]],Languages!B:F,4,FALSE)</f>
        <v>RESPONSE-osion toimintaa varten on tarjolla riittävät resurssit (henkilöstö, rahoitus ja työkalut).</v>
      </c>
      <c r="E290" s="39" t="str">
        <f>VLOOKUP(Table26[[#This Row],[Kybermittari V2 numero]],'C2M2 V2.1'!K:M,2,FALSE)</f>
        <v>sama</v>
      </c>
      <c r="F290" s="39" t="str">
        <f>VLOOKUP(Table26[[#This Row],[Kybermittari V2 numero]],'C2M2 V2.1'!K:M,3,FALSE)</f>
        <v>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290" s="39" t="str">
        <f>VLOOKUP(Table26[[#This Row],[Kybermittari V2 numero]],Table46[[V2 lähin]:[Sama kuin B]],2,FALSE)</f>
        <v>RESPONSE-5b</v>
      </c>
    </row>
    <row r="291" spans="2:7" ht="159.6" x14ac:dyDescent="0.3">
      <c r="B291" s="37" t="s">
        <v>650</v>
      </c>
      <c r="C291" s="38"/>
      <c r="D291" s="39" t="str">
        <f>VLOOKUP(Table26[[#This Row],[Kybermittari V2 numero]],Languages!B:F,4,FALSE)</f>
        <v>RESPONSE-osion toimintaa ohjataan vaatimuksilla, jotka on asetettu organisaation johtotason politiikassa (tai vastaavassa ohjeistuksessa).</v>
      </c>
      <c r="E291" s="39" t="str">
        <f>VLOOKUP(Table26[[#This Row],[Kybermittari V2 numero]],'C2M2 V2.1'!K:M,2,FALSE)</f>
        <v>sama</v>
      </c>
      <c r="F291" s="39" t="str">
        <f>VLOOKUP(Table26[[#This Row],[Kybermittari V2 numero]],'C2M2 V2.1'!K:M,3,FALSE)</f>
        <v>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v>
      </c>
      <c r="G291" s="39" t="str">
        <f>VLOOKUP(Table26[[#This Row],[Kybermittari V2 numero]],Table46[[V2 lähin]:[Sama kuin B]],2,FALSE)</f>
        <v>RESPONSE-5c</v>
      </c>
    </row>
    <row r="292" spans="2:7" ht="148.19999999999999" x14ac:dyDescent="0.3">
      <c r="B292" s="37" t="s">
        <v>651</v>
      </c>
      <c r="C292" s="38"/>
      <c r="D292" s="39" t="str">
        <f>VLOOKUP(Table26[[#This Row],[Kybermittari V2 numero]],Languages!B:F,4,FALSE)</f>
        <v>RESPONSE-osion toimintaa suorittavilla työntekijöillä on riittävät tiedot ja taidot tehtäviensä suorittamiseen.</v>
      </c>
      <c r="E292" s="39" t="str">
        <f>VLOOKUP(Table26[[#This Row],[Kybermittari V2 numero]],'C2M2 V2.1'!K:M,2,FALSE)</f>
        <v>Pieni muutos</v>
      </c>
      <c r="F292" s="39" t="str">
        <f>VLOOKUP(Table26[[#This Row],[Kybermittari V2 numero]],'C2M2 V2.1'!K:M,3,FALSE)</f>
        <v>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292" s="39" t="str">
        <f>VLOOKUP(Table26[[#This Row],[Kybermittari V2 numero]],Table46[[V2 lähin]:[Sama kuin B]],2,FALSE)</f>
        <v>RESPONSE-5d</v>
      </c>
    </row>
    <row r="293" spans="2:7" ht="205.2" x14ac:dyDescent="0.3">
      <c r="B293" s="37" t="s">
        <v>652</v>
      </c>
      <c r="C293" s="38"/>
      <c r="D293" s="39" t="str">
        <f>VLOOKUP(Table26[[#This Row],[Kybermittari V2 numero]],Languages!B:F,4,FALSE)</f>
        <v>RESPONSE-osion toiminnan suorittamiseen tarvittavat vastuut, tilivelvollisuudet ja valtuutukset on jalkautettu soveltuville työntekijöille.</v>
      </c>
      <c r="E293" s="39" t="str">
        <f>VLOOKUP(Table26[[#This Row],[Kybermittari V2 numero]],'C2M2 V2.1'!K:M,2,FALSE)</f>
        <v>Pieni muutos</v>
      </c>
      <c r="F293" s="39" t="str">
        <f>VLOOKUP(Table26[[#This Row],[Kybermittari V2 numero]],'C2M2 V2.1'!K:M,3,FALSE)</f>
        <v>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293" s="39" t="str">
        <f>VLOOKUP(Table26[[#This Row],[Kybermittari V2 numero]],Table46[[V2 lähin]:[Sama kuin B]],2,FALSE)</f>
        <v>RESPONSE-5e</v>
      </c>
    </row>
    <row r="294" spans="2:7" ht="34.200000000000003" x14ac:dyDescent="0.3">
      <c r="B294" s="37" t="s">
        <v>653</v>
      </c>
      <c r="C294" s="38"/>
      <c r="D294" s="39" t="str">
        <f>VLOOKUP(Table26[[#This Row],[Kybermittari V2 numero]],Languages!B:F,4,FALSE)</f>
        <v>RESPONSE-osion toiminnan vaikuttavuutta arvioidaan ja seurataan.</v>
      </c>
      <c r="E294" s="39" t="str">
        <f>VLOOKUP(Table26[[#This Row],[Kybermittari V2 numero]],'C2M2 V2.1'!K:M,2,FALSE)</f>
        <v>sama</v>
      </c>
      <c r="F294" s="39" t="str">
        <f>VLOOKUP(Table26[[#This Row],[Kybermittari V2 numero]],'C2M2 V2.1'!K:M,3,FALSE)</f>
        <v>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v>
      </c>
      <c r="G294" s="39" t="str">
        <f>VLOOKUP(Table26[[#This Row],[Kybermittari V2 numero]],Table46[[V2 lähin]:[Sama kuin B]],2,FALSE)</f>
        <v>RESPONSE-5f</v>
      </c>
    </row>
    <row r="295" spans="2:7" ht="148.19999999999999" x14ac:dyDescent="0.3">
      <c r="B295" s="37" t="s">
        <v>503</v>
      </c>
      <c r="C295" s="38"/>
      <c r="D295" s="39" t="str">
        <f>VLOOKUP(Table26[[#This Row],[Kybermittari V2 numero]],Languages!B:F,4,FALSE)</f>
        <v>Organisaation kyberriskienhallintaa ohjaa suunnitelma (esimerkiksi strategia tai vastaava johtotason politiikka). Tasolla 1 sen kehittämisen ja ylläpidon ei tarvitse olla systemaattista ja säännöllistä.</v>
      </c>
      <c r="E295" s="39" t="str">
        <f>VLOOKUP(Table26[[#This Row],[Kybermittari V2 numero]],'C2M2 V2.1'!K:M,2,FALSE)</f>
        <v>sama</v>
      </c>
      <c r="F295" s="39" t="str">
        <f>VLOOKUP(Table26[[#This Row],[Kybermittari V2 numero]],'C2M2 V2.1'!K:M,3,FALSE)</f>
        <v>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v>
      </c>
      <c r="G295" s="39" t="str">
        <f>VLOOKUP(Table26[[#This Row],[Kybermittari V2 numero]],Table46[[V2 lähin]:[Sama kuin B]],2,FALSE)</f>
        <v>RISK-1a</v>
      </c>
    </row>
    <row r="296" spans="2:7" ht="102.6" x14ac:dyDescent="0.3">
      <c r="B296" s="37" t="s">
        <v>504</v>
      </c>
      <c r="C296" s="38"/>
      <c r="D296" s="39" t="str">
        <f>VLOOKUP(Table26[[#This Row],[Kybermittari V2 numero]],Languages!B:F,4,FALSE)</f>
        <v>Organisaation kyberriskienhallintaa ohjaa järjestelmällinen suunnitelma, jota ylläpidetään säännöllisesti ja joka tukee organisaation laajempaa kyberturvallisuuden kehittämisen suunnitelmaa [kts. PROGRAM-1b) ja organisaation yritysarkkitehtuuria (myös "kokonaisarkkitehtuuri").</v>
      </c>
      <c r="E296" s="39" t="str">
        <f>VLOOKUP(Table26[[#This Row],[Kybermittari V2 numero]],'C2M2 V2.1'!K:M,2,FALSE)</f>
        <v>Pieni muutos</v>
      </c>
      <c r="F296" s="39" t="str">
        <f>VLOOKUP(Table26[[#This Row],[Kybermittari V2 numero]],'C2M2 V2.1'!K:M,3,FALSE)</f>
        <v>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v>
      </c>
      <c r="G296" s="39" t="str">
        <f>VLOOKUP(Table26[[#This Row],[Kybermittari V2 numero]],Table46[[V2 lähin]:[Sama kuin B]],2,FALSE)</f>
        <v>RISK-1b</v>
      </c>
    </row>
    <row r="297" spans="2:7" ht="136.80000000000001" x14ac:dyDescent="0.3">
      <c r="B297" s="37" t="s">
        <v>505</v>
      </c>
      <c r="C297" s="38"/>
      <c r="D297" s="39" t="str">
        <f>VLOOKUP(Table26[[#This Row],[Kybermittari V2 numero]],Languages!B:F,4,FALSE)</f>
        <v>Kyberriskienhallinnan toimenpiteistä jaetaan tietoa soveltuville sidosryhmille.</v>
      </c>
      <c r="E297" s="39" t="str">
        <f>VLOOKUP(Table26[[#This Row],[Kybermittari V2 numero]],'C2M2 V2.1'!K:M,2,FALSE)</f>
        <v>sama</v>
      </c>
      <c r="F297" s="39" t="str">
        <f>VLOOKUP(Table26[[#This Row],[Kybermittari V2 numero]],'C2M2 V2.1'!K:M,3,FALSE)</f>
        <v>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v>
      </c>
      <c r="G297" s="39" t="str">
        <f>VLOOKUP(Table26[[#This Row],[Kybermittari V2 numero]],Table46[[V2 lähin]:[Sama kuin B]],2,FALSE)</f>
        <v>RISK-1d</v>
      </c>
    </row>
    <row r="298" spans="2:7" ht="114" x14ac:dyDescent="0.3">
      <c r="B298" s="37" t="s">
        <v>506</v>
      </c>
      <c r="C298" s="38"/>
      <c r="D298" s="39" t="str">
        <f>VLOOKUP(Table26[[#This Row],[Kybermittari V2 numero]],Languages!B:F,4,FALSE)</f>
        <v>Kyberriskienhallintaa varten on määritetty hallintamalli (ref. "governance"), jota ylläpidetään säännöllisesti. Hallintamalliin kuuluvat mm. riskienhallinnan vastuut, velvollisuudet ja päätöksentekorakenteet.</v>
      </c>
      <c r="E298" s="39" t="str">
        <f>VLOOKUP(Table26[[#This Row],[Kybermittari V2 numero]],'C2M2 V2.1'!K:M,2,FALSE)</f>
        <v>sama</v>
      </c>
      <c r="F298" s="39" t="str">
        <f>VLOOKUP(Table26[[#This Row],[Kybermittari V2 numero]],'C2M2 V2.1'!K:M,3,FALSE)</f>
        <v>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v>
      </c>
      <c r="G298" s="39" t="str">
        <f>VLOOKUP(Table26[[#This Row],[Kybermittari V2 numero]],Table46[[V2 lähin]:[Sama kuin B]],2,FALSE)</f>
        <v>RISK-1e</v>
      </c>
    </row>
    <row r="299" spans="2:7" ht="171" x14ac:dyDescent="0.3">
      <c r="B299" s="37" t="s">
        <v>507</v>
      </c>
      <c r="C299" s="38"/>
      <c r="D299" s="39" t="str">
        <f>VLOOKUP(Table26[[#This Row],[Kybermittari V2 numero]],Languages!B:F,4,FALSE)</f>
        <v>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v>
      </c>
      <c r="E299" s="39" t="str">
        <f>VLOOKUP(Table26[[#This Row],[Kybermittari V2 numero]],'C2M2 V2.1'!K:M,2,FALSE)</f>
        <v>muutos</v>
      </c>
      <c r="F299" s="39" t="str">
        <f>VLOOKUP(Table26[[#This Row],[Kybermittari V2 numero]],'C2M2 V2.1'!K:M,3,FALSE)</f>
        <v>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v>
      </c>
      <c r="G299" s="39" t="str">
        <f>VLOOKUP(Table26[[#This Row],[Kybermittari V2 numero]],Table46[[V2 lähin]:[Sama kuin B]],2,FALSE)</f>
        <v>RISK-1g</v>
      </c>
    </row>
    <row r="300" spans="2:7" ht="148.19999999999999" x14ac:dyDescent="0.3">
      <c r="B300" s="37" t="s">
        <v>508</v>
      </c>
      <c r="C300" s="38"/>
      <c r="D300" s="39" t="str">
        <f>VLOOKUP(Table26[[#This Row],[Kybermittari V2 numero]],Languages!B:F,4,FALSE)</f>
        <v>Kyberriskienhallintaprosessin ja -suunnitelman mukaisia toimenpiteitä ohjaa koko organisaation laajuinen riskienhallintaprosessi ja -suunnitelma.</v>
      </c>
      <c r="E300" s="39" t="str">
        <f>VLOOKUP(Table26[[#This Row],[Kybermittari V2 numero]],'C2M2 V2.1'!K:M,2,FALSE)</f>
        <v>Pieni muutos</v>
      </c>
      <c r="F300" s="39" t="str">
        <f>VLOOKUP(Table26[[#This Row],[Kybermittari V2 numero]],'C2M2 V2.1'!K:M,3,FALSE)</f>
        <v>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v>
      </c>
      <c r="G300" s="39" t="str">
        <f>VLOOKUP(Table26[[#This Row],[Kybermittari V2 numero]],Table46[[V2 lähin]:[Sama kuin B]],2,FALSE)</f>
        <v>RISK-1h</v>
      </c>
    </row>
    <row r="301" spans="2:7" ht="91.2" x14ac:dyDescent="0.3">
      <c r="B301" s="37" t="s">
        <v>511</v>
      </c>
      <c r="C301" s="38"/>
      <c r="D301" s="39" t="str">
        <f>VLOOKUP(Table26[[#This Row],[Kybermittari V2 numero]],Languages!B:F,4,FALSE)</f>
        <v>Kyberriskejä tunnistetaan. Tasolla 1 tämän ei tarvitse olla systemaattista ja säännöllistä.</v>
      </c>
      <c r="E301" s="39" t="str">
        <f>VLOOKUP(Table26[[#This Row],[Kybermittari V2 numero]],'C2M2 V2.1'!K:M,2,FALSE)</f>
        <v>sama</v>
      </c>
      <c r="F301" s="39" t="str">
        <f>VLOOKUP(Table26[[#This Row],[Kybermittari V2 numero]],'C2M2 V2.1'!K:M,3,FALSE)</f>
        <v>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
      <c r="G301" s="39" t="str">
        <f>VLOOKUP(Table26[[#This Row],[Kybermittari V2 numero]],Table46[[V2 lähin]:[Sama kuin B]],2,FALSE)</f>
        <v>RISK-2a</v>
      </c>
    </row>
    <row r="302" spans="2:7" ht="125.4" x14ac:dyDescent="0.3">
      <c r="B302" s="37" t="s">
        <v>512</v>
      </c>
      <c r="C302" s="38"/>
      <c r="D302" s="39" t="str">
        <f>VLOOKUP(Table26[[#This Row],[Kybermittari V2 numero]],Languages!B:F,4,FALSE)</f>
        <v>Tunnistetut kyberriskit jaetaan erillisiin kategorioihin, jotta riskejä voidaan hallita kategoriakohtaisesti (kategorioita voivat olla esimerkiksi tietovuodot, sisäiset virheet, ransomware tai OT-laitteiden kaappaus).</v>
      </c>
      <c r="E302" s="39" t="str">
        <f>VLOOKUP(Table26[[#This Row],[Kybermittari V2 numero]],'C2M2 V2.1'!K:M,2,FALSE)</f>
        <v>sama</v>
      </c>
      <c r="F302" s="39" t="str">
        <f>VLOOKUP(Table26[[#This Row],[Kybermittari V2 numero]],'C2M2 V2.1'!K:M,3,FALSE)</f>
        <v>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
      <c r="G302" s="39" t="str">
        <f>VLOOKUP(Table26[[#This Row],[Kybermittari V2 numero]],Table46[[V2 lähin]:[Sama kuin B]],2,FALSE)</f>
        <v>RISK-2d</v>
      </c>
    </row>
    <row r="303" spans="2:7" ht="45.6" x14ac:dyDescent="0.3">
      <c r="B303" s="37" t="s">
        <v>513</v>
      </c>
      <c r="C303" s="38"/>
      <c r="D303" s="39" t="str">
        <f>VLOOKUP(Table26[[#This Row],[Kybermittari V2 numero]],Languages!B:F,4,FALSE)</f>
        <v>Kyberriskien tunnistamisessa hyödynnetään useita eri tietolähteitä ja tunnistusmenetelmiä.</v>
      </c>
      <c r="E303" s="39" t="e">
        <f>VLOOKUP(Table26[[#This Row],[Kybermittari V2 numero]],'C2M2 V2.1'!K:M,2,FALSE)</f>
        <v>#N/A</v>
      </c>
      <c r="F303" s="39" t="e">
        <f>VLOOKUP(Table26[[#This Row],[Kybermittari V2 numero]],'C2M2 V2.1'!K:M,3,FALSE)</f>
        <v>#N/A</v>
      </c>
      <c r="G303" s="39">
        <f>VLOOKUP(Table26[[#This Row],[Kybermittari V2 numero]],Table46[[V2 lähin]:[Sama kuin B]],2,FALSE)</f>
        <v>0</v>
      </c>
    </row>
    <row r="304" spans="2:7" ht="45.6" x14ac:dyDescent="0.3">
      <c r="B304" s="37" t="s">
        <v>514</v>
      </c>
      <c r="C304" s="38"/>
      <c r="D304" s="39" t="str">
        <f>VLOOKUP(Table26[[#This Row],[Kybermittari V2 numero]],Languages!B:F,4,FALSE)</f>
        <v>Kyberriskien tunnistamiseen osallistuu edustajia soveltuvista operatiivisen toiminnan ja liiketoiminnan yksiköistä.</v>
      </c>
      <c r="E304" s="39" t="e">
        <f>VLOOKUP(Table26[[#This Row],[Kybermittari V2 numero]],'C2M2 V2.1'!K:M,2,FALSE)</f>
        <v>#N/A</v>
      </c>
      <c r="F304" s="39" t="e">
        <f>VLOOKUP(Table26[[#This Row],[Kybermittari V2 numero]],'C2M2 V2.1'!K:M,3,FALSE)</f>
        <v>#N/A</v>
      </c>
      <c r="G304" s="39">
        <f>VLOOKUP(Table26[[#This Row],[Kybermittari V2 numero]],Table46[[V2 lähin]:[Sama kuin B]],2,FALSE)</f>
        <v>0</v>
      </c>
    </row>
    <row r="305" spans="2:7" ht="125.4" x14ac:dyDescent="0.3">
      <c r="B305" s="37" t="s">
        <v>515</v>
      </c>
      <c r="C305" s="38"/>
      <c r="D305" s="39" t="str">
        <f>VLOOKUP(Table26[[#This Row],[Kybermittari V2 numero]],Languages!B:F,4,FALSE)</f>
        <v>Kyberriskit ja kyberriskikategoriat dokumentoidaan riskirekisteriin (tai vastaavaan tietovarastoon).</v>
      </c>
      <c r="E305" s="39" t="str">
        <f>VLOOKUP(Table26[[#This Row],[Kybermittari V2 numero]],'C2M2 V2.1'!K:M,2,FALSE)</f>
        <v>sama</v>
      </c>
      <c r="F305" s="39" t="str">
        <f>VLOOKUP(Table26[[#This Row],[Kybermittari V2 numero]],'C2M2 V2.1'!K:M,3,FALSE)</f>
        <v>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
      <c r="G305" s="39" t="str">
        <f>VLOOKUP(Table26[[#This Row],[Kybermittari V2 numero]],Table46[[V2 lähin]:[Sama kuin B]],2,FALSE)</f>
        <v>RISK-2e</v>
      </c>
    </row>
    <row r="306" spans="2:7" ht="171" x14ac:dyDescent="0.3">
      <c r="B306" s="37" t="s">
        <v>516</v>
      </c>
      <c r="C306" s="38"/>
      <c r="D306" s="39" t="str">
        <f>VLOOKUP(Table26[[#This Row],[Kybermittari V2 numero]],Languages!B:F,4,FALSE)</f>
        <v>Kyberriskeille ja kyberriskikategorioille on nimitetty omistajat.</v>
      </c>
      <c r="E306" s="39" t="str">
        <f>VLOOKUP(Table26[[#This Row],[Kybermittari V2 numero]],'C2M2 V2.1'!K:M,2,FALSE)</f>
        <v>sama</v>
      </c>
      <c r="F306" s="39" t="str">
        <f>VLOOKUP(Table26[[#This Row],[Kybermittari V2 numero]],'C2M2 V2.1'!K:M,3,FALSE)</f>
        <v>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
      <c r="G306" s="39" t="str">
        <f>VLOOKUP(Table26[[#This Row],[Kybermittari V2 numero]],Table46[[V2 lähin]:[Sama kuin B]],2,FALSE)</f>
        <v>RISK-2f</v>
      </c>
    </row>
    <row r="307" spans="2:7" ht="136.80000000000001" x14ac:dyDescent="0.3">
      <c r="B307" s="37" t="s">
        <v>517</v>
      </c>
      <c r="C307" s="38"/>
      <c r="D307" s="39" t="str">
        <f>VLOOKUP(Table26[[#This Row],[Kybermittari V2 numero]],Languages!B:F,4,FALSE)</f>
        <v>Kyberriskien tunnistamista tehdään aika ajoin ja määriteltyjen tilanteiden, kuten järjestelmämuutosten tai ulkoisten kybertapahtumien yhteydessä.</v>
      </c>
      <c r="E307" s="39" t="str">
        <f>VLOOKUP(Table26[[#This Row],[Kybermittari V2 numero]],'C2M2 V2.1'!K:M,2,FALSE)</f>
        <v>sama</v>
      </c>
      <c r="F307" s="39" t="str">
        <f>VLOOKUP(Table26[[#This Row],[Kybermittari V2 numero]],'C2M2 V2.1'!K:M,3,FALSE)</f>
        <v>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
      <c r="G307" s="39" t="str">
        <f>VLOOKUP(Table26[[#This Row],[Kybermittari V2 numero]],Table46[[V2 lähin]:[Sama kuin B]],2,FALSE)</f>
        <v>RISK-2g</v>
      </c>
    </row>
    <row r="308" spans="2:7" ht="102.6" x14ac:dyDescent="0.3">
      <c r="B308" s="37" t="s">
        <v>518</v>
      </c>
      <c r="C308" s="38"/>
      <c r="D308" s="39" t="str">
        <f>VLOOKUP(Table26[[#This Row],[Kybermittari V2 numero]],Languages!B:F,4,FALSE)</f>
        <v>Kyberriskien tunnistamisessa hyödynnetään ASSET-osion laitteiden, ohjelmistojen ja tietovarantojen rekisterejä sekä priorisointitietoja.</v>
      </c>
      <c r="E308" s="39" t="str">
        <f>VLOOKUP(Table26[[#This Row],[Kybermittari V2 numero]],'C2M2 V2.1'!K:M,2,FALSE)</f>
        <v>Pieni muutos</v>
      </c>
      <c r="F308" s="39" t="str">
        <f>VLOOKUP(Table26[[#This Row],[Kybermittari V2 numero]],'C2M2 V2.1'!K:M,3,FALSE)</f>
        <v>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
      <c r="G308" s="39" t="str">
        <f>VLOOKUP(Table26[[#This Row],[Kybermittari V2 numero]],Table46[[V2 lähin]:[Sama kuin B]],2,FALSE)</f>
        <v>RISK-2h</v>
      </c>
    </row>
    <row r="309" spans="2:7" ht="114" x14ac:dyDescent="0.3">
      <c r="B309" s="37" t="s">
        <v>519</v>
      </c>
      <c r="C309" s="38"/>
      <c r="D309" s="39" t="str">
        <f>VLOOKUP(Table26[[#This Row],[Kybermittari V2 numero]],Languages!B:F,4,FALSE)</f>
        <v>Haavoittuvuustietoa uhkien hallinnan osiosta [kts. THREAT] käytetään uusien kyberriskien tunnistamiseen ja olemassa olevien kyberriskien päivittämiseen (esimerkiksi tunnistamaan riskejä, jotka johtuvat havaituista ja/tai paikkaamattomista haavoittuvuuksista).</v>
      </c>
      <c r="E309" s="39" t="str">
        <f>VLOOKUP(Table26[[#This Row],[Kybermittari V2 numero]],'C2M2 V2.1'!K:M,2,FALSE)</f>
        <v>Pieni muutos</v>
      </c>
      <c r="F309" s="39" t="str">
        <f>VLOOKUP(Table26[[#This Row],[Kybermittari V2 numero]],'C2M2 V2.1'!K:M,3,FALSE)</f>
        <v>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
      <c r="G309" s="39" t="str">
        <f>VLOOKUP(Table26[[#This Row],[Kybermittari V2 numero]],Table46[[V2 lähin]:[Sama kuin B]],2,FALSE)</f>
        <v>RISK-2i</v>
      </c>
    </row>
    <row r="310" spans="2:7" ht="114" x14ac:dyDescent="0.3">
      <c r="B310" s="37" t="s">
        <v>520</v>
      </c>
      <c r="C310" s="38"/>
      <c r="D310" s="39" t="str">
        <f>VLOOKUP(Table26[[#This Row],[Kybermittari V2 numero]],Languages!B:F,4,FALSE)</f>
        <v>Uhkatietoa uhkien hallinnan osiosta [kts. THREAT] käytetään uusien kyberriskien tunnistamiseen ja olemassa olevien kyberriskien päivittämiseen.</v>
      </c>
      <c r="E310" s="39" t="str">
        <f>VLOOKUP(Table26[[#This Row],[Kybermittari V2 numero]],'C2M2 V2.1'!K:M,2,FALSE)</f>
        <v>sama</v>
      </c>
      <c r="F310" s="39" t="str">
        <f>VLOOKUP(Table26[[#This Row],[Kybermittari V2 numero]],'C2M2 V2.1'!K:M,3,FALSE)</f>
        <v>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
      <c r="G310" s="39" t="str">
        <f>VLOOKUP(Table26[[#This Row],[Kybermittari V2 numero]],Table46[[V2 lähin]:[Sama kuin B]],2,FALSE)</f>
        <v>RISK-2j</v>
      </c>
    </row>
    <row r="311" spans="2:7" ht="114" x14ac:dyDescent="0.3">
      <c r="B311" s="37" t="s">
        <v>521</v>
      </c>
      <c r="C311" s="38"/>
      <c r="D311" s="39" t="str">
        <f>VLOOKUP(Table26[[#This Row],[Kybermittari V2 numero]],Languages!B:F,4,FALSE)</f>
        <v>Kumppaniverkoston riskienhallinnan osion toimenpiteistä [kts. THIRDPARTY] saatua tietoa käytetään uusien kyberriskien tunnistamiseen ja olemassa olevien kyberriskien päivittämiseen.</v>
      </c>
      <c r="E311" s="39" t="str">
        <f>VLOOKUP(Table26[[#This Row],[Kybermittari V2 numero]],'C2M2 V2.1'!K:M,2,FALSE)</f>
        <v>sama</v>
      </c>
      <c r="F311" s="39" t="str">
        <f>VLOOKUP(Table26[[#This Row],[Kybermittari V2 numero]],'C2M2 V2.1'!K:M,3,FALSE)</f>
        <v>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
      <c r="G311" s="39" t="str">
        <f>VLOOKUP(Table26[[#This Row],[Kybermittari V2 numero]],Table46[[V2 lähin]:[Sama kuin B]],2,FALSE)</f>
        <v>RISK-2k</v>
      </c>
    </row>
    <row r="312" spans="2:7" ht="125.4" x14ac:dyDescent="0.3">
      <c r="B312" s="37" t="s">
        <v>522</v>
      </c>
      <c r="C312" s="38"/>
      <c r="D312" s="39" t="str">
        <f>VLOOKUP(Table26[[#This Row],[Kybermittari V2 numero]],Languages!B:F,4,FALSE)</f>
        <v>Poikkeamia organisaation tavoitellun kyberarkkitehtuurin ja toteutettujen järjestelmien ja verkkojen välillä käytetään hyväksi uusien kyberriskien tunnistamiseen ja olemassa olevien kyberriskien päivittämiseen [kts. ARCHITECTURE-1h].</v>
      </c>
      <c r="E312" s="39" t="str">
        <f>VLOOKUP(Table26[[#This Row],[Kybermittari V2 numero]],'C2M2 V2.1'!K:M,2,FALSE)</f>
        <v>Pieni muutos</v>
      </c>
      <c r="F312" s="39" t="str">
        <f>VLOOKUP(Table26[[#This Row],[Kybermittari V2 numero]],'C2M2 V2.1'!K:M,3,FALSE)</f>
        <v>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
      <c r="G312" s="39" t="str">
        <f>VLOOKUP(Table26[[#This Row],[Kybermittari V2 numero]],Table46[[V2 lähin]:[Sama kuin B]],2,FALSE)</f>
        <v>RISK-2l</v>
      </c>
    </row>
    <row r="313" spans="2:7" ht="114" x14ac:dyDescent="0.3">
      <c r="B313" s="37" t="s">
        <v>523</v>
      </c>
      <c r="C313" s="38"/>
      <c r="D313" s="39" t="str">
        <f>VLOOKUP(Table26[[#This Row],[Kybermittari V2 numero]],Languages!B:F,4,FALSE)</f>
        <v>Kyberriskien tunnistamisessa huomioidaan riskit, jotka kohdistuvat kriittiseen infrastruktuuriin tai keskinäisriippuvaisiin organisaatioihin.</v>
      </c>
      <c r="E313" s="39" t="str">
        <f>VLOOKUP(Table26[[#This Row],[Kybermittari V2 numero]],'C2M2 V2.1'!K:M,2,FALSE)</f>
        <v>Pieni muutos</v>
      </c>
      <c r="F313" s="39" t="str">
        <f>VLOOKUP(Table26[[#This Row],[Kybermittari V2 numero]],'C2M2 V2.1'!K:M,3,FALSE)</f>
        <v>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
      <c r="G313" s="39" t="str">
        <f>VLOOKUP(Table26[[#This Row],[Kybermittari V2 numero]],Table46[[V2 lähin]:[Sama kuin B]],2,FALSE)</f>
        <v>RISK-2m</v>
      </c>
    </row>
    <row r="314" spans="2:7" ht="114" x14ac:dyDescent="0.3">
      <c r="B314" s="37" t="s">
        <v>524</v>
      </c>
      <c r="C314" s="38"/>
      <c r="D314" s="39" t="str">
        <f>VLOOKUP(Table26[[#This Row],[Kybermittari V2 numero]],Languages!B:F,4,FALSE)</f>
        <v>Kyberriskit priorisoidaan niiden arvioidun vaikutuksen perusteella. Tasolla 1 tämän ei tarvitse olla systemaattista ja säännöllistä.</v>
      </c>
      <c r="E314" s="39" t="str">
        <f>VLOOKUP(Table26[[#This Row],[Kybermittari V2 numero]],'C2M2 V2.1'!K:M,2,FALSE)</f>
        <v>sama</v>
      </c>
      <c r="F314" s="39" t="str">
        <f>VLOOKUP(Table26[[#This Row],[Kybermittari V2 numero]],'C2M2 V2.1'!K:M,3,FALSE)</f>
        <v>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v>
      </c>
      <c r="G314" s="39" t="str">
        <f>VLOOKUP(Table26[[#This Row],[Kybermittari V2 numero]],Table46[[V2 lähin]:[Sama kuin B]],2,FALSE)</f>
        <v>RISK-3a</v>
      </c>
    </row>
    <row r="315" spans="2:7" ht="193.8" x14ac:dyDescent="0.3">
      <c r="B315" s="37" t="s">
        <v>525</v>
      </c>
      <c r="C315" s="38"/>
      <c r="D315" s="39" t="str">
        <f>VLOOKUP(Table26[[#This Row],[Kybermittari V2 numero]],Languages!B:F,4,FALSE)</f>
        <v>Määriteltyjä kriteerejä käytetään kyberriskien ja kyberriskikategorioiden priorisoinnissa (esimerkiksi vaikutus, todennäköisyys, alttius, riskinsietokyky).</v>
      </c>
      <c r="E315" s="39" t="str">
        <f>VLOOKUP(Table26[[#This Row],[Kybermittari V2 numero]],'C2M2 V2.1'!K:M,2,FALSE)</f>
        <v>Pieni muutos</v>
      </c>
      <c r="F315" s="39" t="str">
        <f>VLOOKUP(Table26[[#This Row],[Kybermittari V2 numero]],'C2M2 V2.1'!K:M,3,FALSE)</f>
        <v>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v>
      </c>
      <c r="G315" s="39" t="str">
        <f>VLOOKUP(Table26[[#This Row],[Kybermittari V2 numero]],Table46[[V2 lähin]:[Sama kuin B]],2,FALSE)</f>
        <v>RISK-3b</v>
      </c>
    </row>
    <row r="316" spans="2:7" ht="125.4" x14ac:dyDescent="0.3">
      <c r="B316" s="37" t="s">
        <v>526</v>
      </c>
      <c r="C316" s="38"/>
      <c r="D316" s="39" t="str">
        <f>VLOOKUP(Table26[[#This Row],[Kybermittari V2 numero]],Languages!B:F,4,FALSE)</f>
        <v>Korkean prioriteetin kyberriskien ja kyberriskikategorioiden vaikutus arvioidaan noudattaen määriteltyjä menetelmiä (esimerkiksi vertaamalla toteutuneisiin tapauksiin tai kvantifioimalla riski).</v>
      </c>
      <c r="E316" s="39" t="str">
        <f>VLOOKUP(Table26[[#This Row],[Kybermittari V2 numero]],'C2M2 V2.1'!K:M,2,FALSE)</f>
        <v>Pieni muutos</v>
      </c>
      <c r="F316" s="39" t="str">
        <f>VLOOKUP(Table26[[#This Row],[Kybermittari V2 numero]],'C2M2 V2.1'!K:M,3,FALSE)</f>
        <v>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v>
      </c>
      <c r="G316" s="39" t="str">
        <f>VLOOKUP(Table26[[#This Row],[Kybermittari V2 numero]],Table46[[V2 lähin]:[Sama kuin B]],2,FALSE)</f>
        <v>RISK-3c</v>
      </c>
    </row>
    <row r="317" spans="2:7" ht="114" x14ac:dyDescent="0.3">
      <c r="B317" s="37" t="s">
        <v>527</v>
      </c>
      <c r="C317" s="38"/>
      <c r="D317" s="39" t="str">
        <f>VLOOKUP(Table26[[#This Row],[Kybermittari V2 numero]],Languages!B:F,4,FALSE)</f>
        <v>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v>
      </c>
      <c r="E317" s="39" t="str">
        <f>VLOOKUP(Table26[[#This Row],[Kybermittari V2 numero]],'C2M2 V2.1'!K:M,2,FALSE)</f>
        <v>Pieni muutos</v>
      </c>
      <c r="F317" s="39" t="str">
        <f>VLOOKUP(Table26[[#This Row],[Kybermittari V2 numero]],'C2M2 V2.1'!K:M,3,FALSE)</f>
        <v>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v>
      </c>
      <c r="G317" s="39" t="str">
        <f>VLOOKUP(Table26[[#This Row],[Kybermittari V2 numero]],Table46[[V2 lähin]:[Sama kuin B]],2,FALSE)</f>
        <v>RISK-3d</v>
      </c>
    </row>
    <row r="318" spans="2:7" ht="114" x14ac:dyDescent="0.3">
      <c r="B318" s="37" t="s">
        <v>528</v>
      </c>
      <c r="C318" s="38"/>
      <c r="D318" s="39" t="str">
        <f>VLOOKUP(Table26[[#This Row],[Kybermittari V2 numero]],Languages!B:F,4,FALSE)</f>
        <v>Organisaation sidosryhmät soveltuvista operatiivisen toiminnan ja liiketoiminnan yksiköistä osallistuvat korkeamman prioriteetin kyberriskien analysointiin.</v>
      </c>
      <c r="E318" s="39" t="str">
        <f>VLOOKUP(Table26[[#This Row],[Kybermittari V2 numero]],'C2M2 V2.1'!K:M,2,FALSE)</f>
        <v>Pieni muutos</v>
      </c>
      <c r="F318" s="39" t="str">
        <f>VLOOKUP(Table26[[#This Row],[Kybermittari V2 numero]],'C2M2 V2.1'!K:M,3,FALSE)</f>
        <v>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v>
      </c>
      <c r="G318" s="39" t="str">
        <f>VLOOKUP(Table26[[#This Row],[Kybermittari V2 numero]],Table46[[V2 lähin]:[Sama kuin B]],2,FALSE)</f>
        <v>RISK-3e</v>
      </c>
    </row>
    <row r="319" spans="2:7" ht="159.6" x14ac:dyDescent="0.3">
      <c r="B319" s="37" t="s">
        <v>529</v>
      </c>
      <c r="C319" s="38"/>
      <c r="D319" s="39" t="str">
        <f>VLOOKUP(Table26[[#This Row],[Kybermittari V2 numero]],Languages!B:F,4,FALSE)</f>
        <v>Kyberriskikategorioiden tai kyberriskien aktiivinen seuranta päätetään vasta sen jälkeen, kun ne eivät enää vaadi seuraamista tai toimenpiteitä.</v>
      </c>
      <c r="E319" s="39" t="str">
        <f>VLOOKUP(Table26[[#This Row],[Kybermittari V2 numero]],'C2M2 V2.1'!K:M,2,FALSE)</f>
        <v>Pieni muutos</v>
      </c>
      <c r="F319" s="39" t="str">
        <f>VLOOKUP(Table26[[#This Row],[Kybermittari V2 numero]],'C2M2 V2.1'!K:M,3,FALSE)</f>
        <v>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
      <c r="G319" s="39" t="str">
        <f>VLOOKUP(Table26[[#This Row],[Kybermittari V2 numero]],Table46[[V2 lähin]:[Sama kuin B]],2,FALSE)</f>
        <v>RISK-3f</v>
      </c>
    </row>
    <row r="320" spans="2:7" ht="68.400000000000006" x14ac:dyDescent="0.3">
      <c r="B320" s="37" t="s">
        <v>530</v>
      </c>
      <c r="C320" s="38"/>
      <c r="D320" s="39" t="str">
        <f>VLOOKUP(Table26[[#This Row],[Kybermittari V2 numero]],Languages!B:F,4,FALSE)</f>
        <v>Kyberriskianalyysit päivitetään aika ajoin ja määriteltyjen tilanteiden kuten järjestelmämuutosten tai ulkoisten tapahtumien yhteydessä.</v>
      </c>
      <c r="E320" s="39" t="str">
        <f>VLOOKUP(Table26[[#This Row],[Kybermittari V2 numero]],'C2M2 V2.1'!K:M,2,FALSE)</f>
        <v>Pieni muutos</v>
      </c>
      <c r="F320" s="39" t="str">
        <f>VLOOKUP(Table26[[#This Row],[Kybermittari V2 numero]],'C2M2 V2.1'!K:M,3,FALSE)</f>
        <v>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v>
      </c>
      <c r="G320" s="39" t="str">
        <f>VLOOKUP(Table26[[#This Row],[Kybermittari V2 numero]],Table46[[V2 lähin]:[Sama kuin B]],2,FALSE)</f>
        <v>RISK-3g</v>
      </c>
    </row>
    <row r="321" spans="2:7" ht="228" x14ac:dyDescent="0.3">
      <c r="B321" s="37" t="s">
        <v>531</v>
      </c>
      <c r="C321" s="38"/>
      <c r="D321" s="39" t="str">
        <f>VLOOKUP(Table26[[#This Row],[Kybermittari V2 numero]],Languages!B:F,4,FALSE)</f>
        <v>Riskeihin reagointikeinot (kuten riskin pienentäminen, hyväksyminen, välttäminen tai siirtäminen) ovat käytössä kyberriskeille ja kyberriskikategorioille. Tasolla 1 tämän ei tarvitse olla systemaattista ja säännöllistä.</v>
      </c>
      <c r="E321" s="39" t="str">
        <f>VLOOKUP(Table26[[#This Row],[Kybermittari V2 numero]],'C2M2 V2.1'!K:M,2,FALSE)</f>
        <v>Pieni muutos</v>
      </c>
      <c r="F321" s="39" t="str">
        <f>VLOOKUP(Table26[[#This Row],[Kybermittari V2 numero]],'C2M2 V2.1'!K:M,3,FALSE)</f>
        <v>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v>
      </c>
      <c r="G321" s="39" t="str">
        <f>VLOOKUP(Table26[[#This Row],[Kybermittari V2 numero]],Table46[[V2 lähin]:[Sama kuin B]],2,FALSE)</f>
        <v>RISK-4a</v>
      </c>
    </row>
    <row r="322" spans="2:7" ht="102.6" x14ac:dyDescent="0.3">
      <c r="B322" s="37" t="s">
        <v>532</v>
      </c>
      <c r="C322" s="38"/>
      <c r="D322" s="39" t="str">
        <f>VLOOKUP(Table26[[#This Row],[Kybermittari V2 numero]],Languages!B:F,4,FALSE)</f>
        <v>Riskeihin reagoimisen keinot valitaan ja toteutetaan noudattaen määriteltyjä menetelmiä, jotka pohjautuvat analysointiin ja priorisointiin.</v>
      </c>
      <c r="E322" s="39" t="str">
        <f>VLOOKUP(Table26[[#This Row],[Kybermittari V2 numero]],'C2M2 V2.1'!K:M,2,FALSE)</f>
        <v>sama</v>
      </c>
      <c r="F322" s="39" t="str">
        <f>VLOOKUP(Table26[[#This Row],[Kybermittari V2 numero]],'C2M2 V2.1'!K:M,3,FALSE)</f>
        <v>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v>
      </c>
      <c r="G322" s="39" t="str">
        <f>VLOOKUP(Table26[[#This Row],[Kybermittari V2 numero]],Table46[[V2 lähin]:[Sama kuin B]],2,FALSE)</f>
        <v>RISK-4b</v>
      </c>
    </row>
    <row r="323" spans="2:7" ht="125.4" x14ac:dyDescent="0.3">
      <c r="B323" s="37" t="s">
        <v>533</v>
      </c>
      <c r="C323" s="38"/>
      <c r="D323" s="39" t="str">
        <f>VLOOKUP(Table26[[#This Row],[Kybermittari V2 numero]],Languages!B:F,4,FALSE)</f>
        <v>Kyberturvallisuuden suojausmekanismien suunnittelun onnistumista ja niiden tosiasiallista vaikutusta kyberriskien pienenemiseen arvioidaan.</v>
      </c>
      <c r="E323" s="39" t="str">
        <f>VLOOKUP(Table26[[#This Row],[Kybermittari V2 numero]],'C2M2 V2.1'!K:M,2,FALSE)</f>
        <v>sama</v>
      </c>
      <c r="F323" s="39" t="str">
        <f>VLOOKUP(Table26[[#This Row],[Kybermittari V2 numero]],'C2M2 V2.1'!K:M,3,FALSE)</f>
        <v>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v>
      </c>
      <c r="G323" s="39" t="str">
        <f>VLOOKUP(Table26[[#This Row],[Kybermittari V2 numero]],Table46[[V2 lähin]:[Sama kuin B]],2,FALSE)</f>
        <v>RISK-4c</v>
      </c>
    </row>
    <row r="324" spans="2:7" ht="102.6" x14ac:dyDescent="0.3">
      <c r="B324" s="37" t="s">
        <v>534</v>
      </c>
      <c r="C324" s="38"/>
      <c r="D324" s="39" t="str">
        <f>VLOOKUP(Table26[[#This Row],[Kybermittari V2 numero]],Languages!B:F,4,FALSE)</f>
        <v>Yritysjohto tarkastaa sekä kyberriskien vaikutusarviointien että kyberturvallisuuden suojausmekanismien arviointien tulokset varmistuakseen riskienhallinnan riittävyydestä ja siitä, että riskit ovat organisaation riskinottohalukkuuden mukaisia.</v>
      </c>
      <c r="E324" s="39" t="str">
        <f>VLOOKUP(Table26[[#This Row],[Kybermittari V2 numero]],'C2M2 V2.1'!K:M,2,FALSE)</f>
        <v>sama</v>
      </c>
      <c r="F324" s="39" t="str">
        <f>VLOOKUP(Table26[[#This Row],[Kybermittari V2 numero]],'C2M2 V2.1'!K:M,3,FALSE)</f>
        <v>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v>
      </c>
      <c r="G324" s="39" t="str">
        <f>VLOOKUP(Table26[[#This Row],[Kybermittari V2 numero]],Table46[[V2 lähin]:[Sama kuin B]],2,FALSE)</f>
        <v>RISK-4d</v>
      </c>
    </row>
    <row r="325" spans="2:7" ht="102.6" x14ac:dyDescent="0.3">
      <c r="B325" s="37" t="s">
        <v>535</v>
      </c>
      <c r="C325" s="38"/>
      <c r="D325" s="39" t="str">
        <f>VLOOKUP(Table26[[#This Row],[Kybermittari V2 numero]],Languages!B:F,4,FALSE)</f>
        <v>Yritysjohto tarkastaa riskeihin reagoimisen keinot (kuten riskin pienentäminen, hyväksyminen, välttäminen tai siirtäminen) aika ajoin varmistuakseen niiden soveltuvuudesta.</v>
      </c>
      <c r="E325" s="39" t="str">
        <f>VLOOKUP(Table26[[#This Row],[Kybermittari V2 numero]],'C2M2 V2.1'!K:M,2,FALSE)</f>
        <v>sama</v>
      </c>
      <c r="F325" s="39" t="str">
        <f>VLOOKUP(Table26[[#This Row],[Kybermittari V2 numero]],'C2M2 V2.1'!K:M,3,FALSE)</f>
        <v>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v>
      </c>
      <c r="G325" s="39" t="str">
        <f>VLOOKUP(Table26[[#This Row],[Kybermittari V2 numero]],Table46[[V2 lähin]:[Sama kuin B]],2,FALSE)</f>
        <v>RISK-4e</v>
      </c>
    </row>
    <row r="326" spans="2:7" ht="102.6" x14ac:dyDescent="0.3">
      <c r="B326" s="37" t="s">
        <v>536</v>
      </c>
      <c r="C326" s="38"/>
      <c r="D326" s="39" t="str">
        <f>VLOOKUP(Table26[[#This Row],[Kybermittari V2 numero]],Languages!B:F,4,FALSE)</f>
        <v>RISK-osion toimintaa varten on määritetty dokumentoidut toimintatavat, joita noudatetaan ja päivitetään säännöllisesti.</v>
      </c>
      <c r="E326" s="39" t="str">
        <f>VLOOKUP(Table26[[#This Row],[Kybermittari V2 numero]],'C2M2 V2.1'!K:M,2,FALSE)</f>
        <v>sama</v>
      </c>
      <c r="F326" s="39" t="str">
        <f>VLOOKUP(Table26[[#This Row],[Kybermittari V2 numero]],'C2M2 V2.1'!K:M,3,FALSE)</f>
        <v>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c r="G326" s="39" t="str">
        <f>VLOOKUP(Table26[[#This Row],[Kybermittari V2 numero]],Table46[[V2 lähin]:[Sama kuin B]],2,FALSE)</f>
        <v>RISK-5a</v>
      </c>
    </row>
    <row r="327" spans="2:7" ht="239.4" x14ac:dyDescent="0.3">
      <c r="B327" s="37" t="s">
        <v>537</v>
      </c>
      <c r="C327" s="38"/>
      <c r="D327" s="39" t="str">
        <f>VLOOKUP(Table26[[#This Row],[Kybermittari V2 numero]],Languages!B:F,4,FALSE)</f>
        <v>RISK-osion toimintaa varten on tarjolla riittävät resurssit (henkilöstö, rahoitus ja työkalut).</v>
      </c>
      <c r="E327" s="39" t="str">
        <f>VLOOKUP(Table26[[#This Row],[Kybermittari V2 numero]],'C2M2 V2.1'!K:M,2,FALSE)</f>
        <v>sama</v>
      </c>
      <c r="F327" s="39" t="str">
        <f>VLOOKUP(Table26[[#This Row],[Kybermittari V2 numero]],'C2M2 V2.1'!K:M,3,FALSE)</f>
        <v>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327" s="39" t="str">
        <f>VLOOKUP(Table26[[#This Row],[Kybermittari V2 numero]],Table46[[V2 lähin]:[Sama kuin B]],2,FALSE)</f>
        <v>RISK-5b</v>
      </c>
    </row>
    <row r="328" spans="2:7" ht="159.6" x14ac:dyDescent="0.3">
      <c r="B328" s="37" t="s">
        <v>538</v>
      </c>
      <c r="C328" s="38"/>
      <c r="D328" s="39" t="str">
        <f>VLOOKUP(Table26[[#This Row],[Kybermittari V2 numero]],Languages!B:F,4,FALSE)</f>
        <v>RISK-osion toimintaa ohjataan vaatimuksilla, jotka on asetettu organisaation johtotason politiikassa (tai vastaavassa ohjeistuksessa).</v>
      </c>
      <c r="E328" s="39" t="str">
        <f>VLOOKUP(Table26[[#This Row],[Kybermittari V2 numero]],'C2M2 V2.1'!K:M,2,FALSE)</f>
        <v>sama</v>
      </c>
      <c r="F328" s="39" t="str">
        <f>VLOOKUP(Table26[[#This Row],[Kybermittari V2 numero]],'C2M2 V2.1'!K:M,3,FALSE)</f>
        <v>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v>
      </c>
      <c r="G328" s="39" t="str">
        <f>VLOOKUP(Table26[[#This Row],[Kybermittari V2 numero]],Table46[[V2 lähin]:[Sama kuin B]],2,FALSE)</f>
        <v>RISK-5c</v>
      </c>
    </row>
    <row r="329" spans="2:7" ht="148.19999999999999" x14ac:dyDescent="0.3">
      <c r="B329" s="37" t="s">
        <v>539</v>
      </c>
      <c r="C329" s="38"/>
      <c r="D329" s="39" t="str">
        <f>VLOOKUP(Table26[[#This Row],[Kybermittari V2 numero]],Languages!B:F,4,FALSE)</f>
        <v>RISK-osion toimintaa suorittavilla työntekijöillä on riittävät tiedot ja taidot tehtäviensä suorittamiseen.</v>
      </c>
      <c r="E329" s="39" t="str">
        <f>VLOOKUP(Table26[[#This Row],[Kybermittari V2 numero]],'C2M2 V2.1'!K:M,2,FALSE)</f>
        <v>Pieni muutos</v>
      </c>
      <c r="F329" s="39" t="str">
        <f>VLOOKUP(Table26[[#This Row],[Kybermittari V2 numero]],'C2M2 V2.1'!K:M,3,FALSE)</f>
        <v>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329" s="39" t="str">
        <f>VLOOKUP(Table26[[#This Row],[Kybermittari V2 numero]],Table46[[V2 lähin]:[Sama kuin B]],2,FALSE)</f>
        <v>RISK-5d</v>
      </c>
    </row>
    <row r="330" spans="2:7" ht="171" x14ac:dyDescent="0.3">
      <c r="B330" s="37" t="s">
        <v>540</v>
      </c>
      <c r="C330" s="38"/>
      <c r="D330" s="39" t="str">
        <f>VLOOKUP(Table26[[#This Row],[Kybermittari V2 numero]],Languages!B:F,4,FALSE)</f>
        <v>RISK-osion toiminnan suorittamiseen tarvittavat vastuut, tilivelvollisuudet ja valtuutukset on jalkautettu soveltuville työntekijöille.</v>
      </c>
      <c r="E330" s="39" t="str">
        <f>VLOOKUP(Table26[[#This Row],[Kybermittari V2 numero]],'C2M2 V2.1'!K:M,2,FALSE)</f>
        <v>Pieni muutos</v>
      </c>
      <c r="F330" s="39" t="str">
        <f>VLOOKUP(Table26[[#This Row],[Kybermittari V2 numero]],'C2M2 V2.1'!K:M,3,FALSE)</f>
        <v>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330" s="39" t="str">
        <f>VLOOKUP(Table26[[#This Row],[Kybermittari V2 numero]],Table46[[V2 lähin]:[Sama kuin B]],2,FALSE)</f>
        <v>RISK-5e</v>
      </c>
    </row>
    <row r="331" spans="2:7" ht="34.200000000000003" x14ac:dyDescent="0.3">
      <c r="B331" s="37" t="s">
        <v>541</v>
      </c>
      <c r="C331" s="38"/>
      <c r="D331" s="39" t="str">
        <f>VLOOKUP(Table26[[#This Row],[Kybermittari V2 numero]],Languages!B:F,4,FALSE)</f>
        <v>RISK-osion toiminnan vaikuttavuutta arvioidaan ja seurataan.</v>
      </c>
      <c r="E331" s="39" t="str">
        <f>VLOOKUP(Table26[[#This Row],[Kybermittari V2 numero]],'C2M2 V2.1'!K:M,2,FALSE)</f>
        <v>sama</v>
      </c>
      <c r="F331" s="39" t="str">
        <f>VLOOKUP(Table26[[#This Row],[Kybermittari V2 numero]],'C2M2 V2.1'!K:M,3,FALSE)</f>
        <v>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v>
      </c>
      <c r="G331" s="39" t="str">
        <f>VLOOKUP(Table26[[#This Row],[Kybermittari V2 numero]],Table46[[V2 lähin]:[Sama kuin B]],2,FALSE)</f>
        <v>RISK-5f</v>
      </c>
    </row>
    <row r="332" spans="2:7" ht="114" x14ac:dyDescent="0.3">
      <c r="B332" s="37" t="s">
        <v>577</v>
      </c>
      <c r="C332" s="38"/>
      <c r="D332" s="39" t="str">
        <f>VLOOKUP(Table26[[#This Row],[Kybermittari V2 numero]],Languages!B:F,4,FALSE)</f>
        <v>Lokitietoa kerätään toiminnon kannalta tärkeistä laitteista, ohjelmistoista ja tietovarannoista [kts. ASSET-1a, ASSET-2a]. Tasolla 1 tämän ei tarvitse olla systemaattista ja säännöllistä.</v>
      </c>
      <c r="E332" s="39" t="str">
        <f>VLOOKUP(Table26[[#This Row],[Kybermittari V2 numero]],'C2M2 V2.1'!K:M,2,FALSE)</f>
        <v>Pieni muutos</v>
      </c>
      <c r="F332" s="39" t="str">
        <f>VLOOKUP(Table26[[#This Row],[Kybermittari V2 numero]],'C2M2 V2.1'!K:M,3,FALSE)</f>
        <v>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
      <c r="G332" s="39" t="str">
        <f>VLOOKUP(Table26[[#This Row],[Kybermittari V2 numero]],Table46[[V2 lähin]:[Sama kuin B]],2,FALSE)</f>
        <v>SITUATION-1a</v>
      </c>
    </row>
    <row r="333" spans="2:7" ht="114" x14ac:dyDescent="0.3">
      <c r="B333" s="37" t="s">
        <v>578</v>
      </c>
      <c r="C333" s="38"/>
      <c r="D333" s="39" t="str">
        <f>VLOOKUP(Table26[[#This Row],[Kybermittari V2 numero]],Languages!B:F,4,FALSE)</f>
        <v>Lokitietoa kerätään sellaisista laitteista, ohjelmistoista ja tietovarannoista, joita voitaisiin käyttää hyökkääjän tavoitteen saavuttamiseen.</v>
      </c>
      <c r="E333" s="39" t="str">
        <f>VLOOKUP(Table26[[#This Row],[Kybermittari V2 numero]],'C2M2 V2.1'!K:M,2,FALSE)</f>
        <v>sama</v>
      </c>
      <c r="F333" s="39" t="str">
        <f>VLOOKUP(Table26[[#This Row],[Kybermittari V2 numero]],'C2M2 V2.1'!K:M,3,FALSE)</f>
        <v>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
      <c r="G333" s="39" t="str">
        <f>VLOOKUP(Table26[[#This Row],[Kybermittari V2 numero]],Table46[[V2 lähin]:[Sama kuin B]],2,FALSE)</f>
        <v>SITUATION-1b</v>
      </c>
    </row>
    <row r="334" spans="2:7" ht="409.6" x14ac:dyDescent="0.3">
      <c r="B334" s="37" t="s">
        <v>579</v>
      </c>
      <c r="C334" s="38"/>
      <c r="D334" s="39" t="str">
        <f>VLOOKUP(Table26[[#This Row],[Kybermittari V2 numero]],Languages!B:F,4,FALSE)</f>
        <v>Lokitukselle on määritetty tarkempia vaatimuksia, joita kohdissa 1a ja 1b kuvattujen laitteiden, ohjelmistojen ja tietovarantojen tulee noudattaa.</v>
      </c>
      <c r="E334" s="39" t="str">
        <f>VLOOKUP(Table26[[#This Row],[Kybermittari V2 numero]],'C2M2 V2.1'!K:M,2,FALSE)</f>
        <v>Pieni muutos</v>
      </c>
      <c r="F334" s="39" t="str">
        <f>VLOOKUP(Table26[[#This Row],[Kybermittari V2 numero]],'C2M2 V2.1'!K:M,3,FALSE)</f>
        <v>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
      <c r="G334" s="39" t="str">
        <f>VLOOKUP(Table26[[#This Row],[Kybermittari V2 numero]],Table46[[V2 lähin]:[Sama kuin B]],2,FALSE)</f>
        <v>SITUATION-1c</v>
      </c>
    </row>
    <row r="335" spans="2:7" ht="79.8" x14ac:dyDescent="0.3">
      <c r="B335" s="37" t="s">
        <v>580</v>
      </c>
      <c r="C335" s="38"/>
      <c r="D335" s="39" t="str">
        <f>VLOOKUP(Table26[[#This Row],[Kybermittari V2 numero]],Languages!B:F,4,FALSE)</f>
        <v>Lokitieto koostetaan yhteen keskitetysti toiminnon sisällä.</v>
      </c>
      <c r="E335" s="39" t="str">
        <f>VLOOKUP(Table26[[#This Row],[Kybermittari V2 numero]],'C2M2 V2.1'!K:M,2,FALSE)</f>
        <v>sama</v>
      </c>
      <c r="F335" s="39" t="str">
        <f>VLOOKUP(Table26[[#This Row],[Kybermittari V2 numero]],'C2M2 V2.1'!K:M,3,FALSE)</f>
        <v>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v>
      </c>
      <c r="G335" s="39" t="str">
        <f>VLOOKUP(Table26[[#This Row],[Kybermittari V2 numero]],Table46[[V2 lähin]:[Sama kuin B]],2,FALSE)</f>
        <v>SITUATION-1e</v>
      </c>
    </row>
    <row r="336" spans="2:7" ht="171" x14ac:dyDescent="0.3">
      <c r="B336" s="37" t="s">
        <v>581</v>
      </c>
      <c r="C336" s="38"/>
      <c r="D336" s="39" t="str">
        <f>VLOOKUP(Table26[[#This Row],[Kybermittari V2 numero]],Languages!B:F,4,FALSE)</f>
        <v>Korkean prioriteetin laitteista, ohjelmistoista ja tietovarannoista [kts. ASSET-1d] kerätään perusteellisempaa lokitietoa.</v>
      </c>
      <c r="E336" s="39" t="str">
        <f>VLOOKUP(Table26[[#This Row],[Kybermittari V2 numero]],'C2M2 V2.1'!K:M,2,FALSE)</f>
        <v>Pieni muutos</v>
      </c>
      <c r="F336" s="39" t="str">
        <f>VLOOKUP(Table26[[#This Row],[Kybermittari V2 numero]],'C2M2 V2.1'!K:M,3,FALSE)</f>
        <v>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
      <c r="G336" s="39" t="str">
        <f>VLOOKUP(Table26[[#This Row],[Kybermittari V2 numero]],Table46[[V2 lähin]:[Sama kuin B]],2,FALSE)</f>
        <v>SITUATION-1f</v>
      </c>
    </row>
    <row r="337" spans="2:7" ht="125.4" x14ac:dyDescent="0.3">
      <c r="B337" s="37" t="s">
        <v>583</v>
      </c>
      <c r="C337" s="38"/>
      <c r="D337" s="39" t="str">
        <f>VLOOKUP(Table26[[#This Row],[Kybermittari V2 numero]],Languages!B:F,4,FALSE)</f>
        <v>Lokitietojen tarkastelua ja muuta kyberturvallisuusvalvontaa tehdään. Tasolla 1 tämän ei tarvitse olla systemaattista ja säännöllistä.</v>
      </c>
      <c r="E337" s="39" t="str">
        <f>VLOOKUP(Table26[[#This Row],[Kybermittari V2 numero]],'C2M2 V2.1'!K:M,2,FALSE)</f>
        <v>sama</v>
      </c>
      <c r="F337" s="39" t="str">
        <f>VLOOKUP(Table26[[#This Row],[Kybermittari V2 numero]],'C2M2 V2.1'!K:M,3,FALSE)</f>
        <v>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c r="G337" s="39" t="str">
        <f>VLOOKUP(Table26[[#This Row],[Kybermittari V2 numero]],Table46[[V2 lähin]:[Sama kuin B]],2,FALSE)</f>
        <v>SITUATION-2a</v>
      </c>
    </row>
    <row r="338" spans="2:7" ht="136.80000000000001" x14ac:dyDescent="0.3">
      <c r="B338" s="37" t="s">
        <v>584</v>
      </c>
      <c r="C338" s="38"/>
      <c r="D338" s="39" t="str">
        <f>VLOOKUP(Table26[[#This Row],[Kybermittari V2 numero]],Languages!B:F,4,FALSE)</f>
        <v>IT-ympäristöjä (ja mahdollisia OT-ympäristöjä) valvotaan poikkeavan toiminnan ja mahdollisten kybertapahtumien varalta. Tasolla 1 tämän ei tarvitse olla systemaattista ja säännöllistä.</v>
      </c>
      <c r="E338" s="39" t="str">
        <f>VLOOKUP(Table26[[#This Row],[Kybermittari V2 numero]],'C2M2 V2.1'!K:M,2,FALSE)</f>
        <v>muutos</v>
      </c>
      <c r="F338" s="39" t="str">
        <f>VLOOKUP(Table26[[#This Row],[Kybermittari V2 numero]],'C2M2 V2.1'!K:M,3,FALSE)</f>
        <v>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c r="G338" s="39" t="str">
        <f>VLOOKUP(Table26[[#This Row],[Kybermittari V2 numero]],Table46[[V2 lähin]:[Sama kuin B]],2,FALSE)</f>
        <v>SITUATION-2b</v>
      </c>
    </row>
    <row r="339" spans="2:7" ht="228" x14ac:dyDescent="0.3">
      <c r="B339" s="37" t="s">
        <v>585</v>
      </c>
      <c r="C339" s="38"/>
      <c r="D339" s="39" t="str">
        <f>VLOOKUP(Table26[[#This Row],[Kybermittari V2 numero]],Languages!B:F,4,FALSE)</f>
        <v>Valvonnalle ja havaintojen analysoinnille on määritetty tarkempia vaatimuksia, joita päivitetään säännöllisesti ja jotka kattavat tapahtumatietojen oikea-aikaisen tarkastelun.</v>
      </c>
      <c r="E339" s="39" t="str">
        <f>VLOOKUP(Table26[[#This Row],[Kybermittari V2 numero]],'C2M2 V2.1'!K:M,2,FALSE)</f>
        <v>sama</v>
      </c>
      <c r="F339" s="39" t="str">
        <f>VLOOKUP(Table26[[#This Row],[Kybermittari V2 numero]],'C2M2 V2.1'!K:M,3,FALSE)</f>
        <v>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c r="G339" s="39" t="str">
        <f>VLOOKUP(Table26[[#This Row],[Kybermittari V2 numero]],Table46[[V2 lähin]:[Sama kuin B]],2,FALSE)</f>
        <v>SITUATION-2c</v>
      </c>
    </row>
    <row r="340" spans="2:7" ht="136.80000000000001" x14ac:dyDescent="0.3">
      <c r="B340" s="37" t="s">
        <v>586</v>
      </c>
      <c r="C340" s="38"/>
      <c r="D340" s="39" t="str">
        <f>VLOOKUP(Table26[[#This Row],[Kybermittari V2 numero]],Languages!B:F,4,FALSE)</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E340" s="39" t="str">
        <f>VLOOKUP(Table26[[#This Row],[Kybermittari V2 numero]],'C2M2 V2.1'!K:M,2,FALSE)</f>
        <v>sama</v>
      </c>
      <c r="F340" s="39" t="str">
        <f>VLOOKUP(Table26[[#This Row],[Kybermittari V2 numero]],'C2M2 V2.1'!K:M,3,FALSE)</f>
        <v>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v>
      </c>
      <c r="G340" s="39" t="str">
        <f>VLOOKUP(Table26[[#This Row],[Kybermittari V2 numero]],Table46[[V2 lähin]:[Sama kuin B]],2,FALSE)</f>
        <v>SITUATION-2d</v>
      </c>
    </row>
    <row r="341" spans="2:7" ht="45.6" x14ac:dyDescent="0.3">
      <c r="B341" s="37" t="s">
        <v>587</v>
      </c>
      <c r="C341" s="38"/>
      <c r="D341" s="39" t="str">
        <f>VLOOKUP(Table26[[#This Row],[Kybermittari V2 numero]],Languages!B:F,4,FALSE)</f>
        <v>Kybertapahtumien tunnistamista varten on määritetty erilaisia hälytyksiä ja ilmoituksia, joita päivitetään säännöllisesti.</v>
      </c>
      <c r="E341" s="39" t="str">
        <f>VLOOKUP(Table26[[#This Row],[Kybermittari V2 numero]],'C2M2 V2.1'!K:M,2,FALSE)</f>
        <v>sama</v>
      </c>
      <c r="F341" s="39" t="str">
        <f>VLOOKUP(Table26[[#This Row],[Kybermittari V2 numero]],'C2M2 V2.1'!K:M,3,FALSE)</f>
        <v>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v>
      </c>
      <c r="G341" s="39" t="str">
        <f>VLOOKUP(Table26[[#This Row],[Kybermittari V2 numero]],Table46[[V2 lähin]:[Sama kuin B]],2,FALSE)</f>
        <v>SITUATION-2e</v>
      </c>
    </row>
    <row r="342" spans="2:7" ht="125.4" x14ac:dyDescent="0.3">
      <c r="B342" s="37" t="s">
        <v>588</v>
      </c>
      <c r="C342" s="38"/>
      <c r="D342" s="39" t="str">
        <f>VLOOKUP(Table26[[#This Row],[Kybermittari V2 numero]],Languages!B:F,4,FALSE)</f>
        <v>Valvontatoimenpiteet ovat linjassa toiminnon uhkaprofiilin kanssa [kts. THREAT-2d].</v>
      </c>
      <c r="E342" s="39" t="str">
        <f>VLOOKUP(Table26[[#This Row],[Kybermittari V2 numero]],'C2M2 V2.1'!K:M,2,FALSE)</f>
        <v>Pieni muutos</v>
      </c>
      <c r="F342" s="39" t="str">
        <f>VLOOKUP(Table26[[#This Row],[Kybermittari V2 numero]],'C2M2 V2.1'!K:M,3,FALSE)</f>
        <v>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c r="G342" s="39" t="str">
        <f>VLOOKUP(Table26[[#This Row],[Kybermittari V2 numero]],Table46[[V2 lähin]:[Sama kuin B]],2,FALSE)</f>
        <v>SITUATION-2f</v>
      </c>
    </row>
    <row r="343" spans="2:7" ht="159.6" x14ac:dyDescent="0.3">
      <c r="B343" s="37" t="s">
        <v>589</v>
      </c>
      <c r="C343" s="38"/>
      <c r="D343" s="39" t="str">
        <f>VLOOKUP(Table26[[#This Row],[Kybermittari V2 numero]],Languages!B:F,4,FALSE)</f>
        <v>Tarkempaa valvontaa suoritetaan korkean prioriteetin laitteille, ohjelmistoille ja tietovarannoille [kts. ASSET-1d].</v>
      </c>
      <c r="E343" s="39" t="str">
        <f>VLOOKUP(Table26[[#This Row],[Kybermittari V2 numero]],'C2M2 V2.1'!K:M,2,FALSE)</f>
        <v>Pieni muutos</v>
      </c>
      <c r="F343" s="39" t="str">
        <f>VLOOKUP(Table26[[#This Row],[Kybermittari V2 numero]],'C2M2 V2.1'!K:M,3,FALSE)</f>
        <v>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c r="G343" s="39" t="str">
        <f>VLOOKUP(Table26[[#This Row],[Kybermittari V2 numero]],Table46[[V2 lähin]:[Sama kuin B]],2,FALSE)</f>
        <v>SITUATION-2g</v>
      </c>
    </row>
    <row r="344" spans="2:7" ht="45.6" x14ac:dyDescent="0.3">
      <c r="B344" s="37" t="s">
        <v>590</v>
      </c>
      <c r="C344" s="38"/>
      <c r="D344" s="39" t="str">
        <f>VLOOKUP(Table26[[#This Row],[Kybermittari V2 numero]],Languages!B:F,4,FALSE)</f>
        <v>IT-ympäristöissä (ja mahdollisissa OT-ympäristöissä) suoritetaan jatkuvaa valvontaa poikkeavan toiminnan havaitsemiseksi.</v>
      </c>
      <c r="E344" s="39" t="e">
        <f>VLOOKUP(Table26[[#This Row],[Kybermittari V2 numero]],'C2M2 V2.1'!K:M,2,FALSE)</f>
        <v>#N/A</v>
      </c>
      <c r="F344" s="39" t="e">
        <f>VLOOKUP(Table26[[#This Row],[Kybermittari V2 numero]],'C2M2 V2.1'!K:M,3,FALSE)</f>
        <v>#N/A</v>
      </c>
      <c r="G344" s="39">
        <f>VLOOKUP(Table26[[#This Row],[Kybermittari V2 numero]],Table46[[V2 lähin]:[Sama kuin B]],2,FALSE)</f>
        <v>0</v>
      </c>
    </row>
    <row r="345" spans="2:7" ht="102.6" x14ac:dyDescent="0.3">
      <c r="B345" s="37" t="s">
        <v>591</v>
      </c>
      <c r="C345" s="38"/>
      <c r="D345" s="39" t="str">
        <f>VLOOKUP(Table26[[#This Row],[Kybermittari V2 numero]],Languages!B:F,4,FALSE)</f>
        <v>Riskianalyyseistä saatua tietoa [kts. RISK-3d] hyödynnetään, kun määritetään poikkeavan toiminnan indikaattoreita.</v>
      </c>
      <c r="E345" s="39" t="str">
        <f>VLOOKUP(Table26[[#This Row],[Kybermittari V2 numero]],'C2M2 V2.1'!K:M,2,FALSE)</f>
        <v>sama</v>
      </c>
      <c r="F345" s="39" t="str">
        <f>VLOOKUP(Table26[[#This Row],[Kybermittari V2 numero]],'C2M2 V2.1'!K:M,3,FALSE)</f>
        <v>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v>
      </c>
      <c r="G345" s="39" t="str">
        <f>VLOOKUP(Table26[[#This Row],[Kybermittari V2 numero]],Table46[[V2 lähin]:[Sama kuin B]],2,FALSE)</f>
        <v>SITUATION-2h</v>
      </c>
    </row>
    <row r="346" spans="2:7" ht="57" x14ac:dyDescent="0.3">
      <c r="B346" s="37" t="s">
        <v>2519</v>
      </c>
      <c r="C346" s="38"/>
      <c r="D346" s="39" t="str">
        <f>VLOOKUP(Table26[[#This Row],[Kybermittari V2 numero]],Languages!B:F,4,FALSE)</f>
        <v>Poikkeavan toiminnan indikaattorit arvioidaan ja päivitetään aika ajoin ja määriteltyjen tilanteiden kuten järjestelmämuutosten tai ulkoisten tapahtumien yhteydessä.</v>
      </c>
      <c r="E346" s="39" t="e">
        <f>VLOOKUP(Table26[[#This Row],[Kybermittari V2 numero]],'C2M2 V2.1'!K:M,2,FALSE)</f>
        <v>#N/A</v>
      </c>
      <c r="F346" s="39" t="e">
        <f>VLOOKUP(Table26[[#This Row],[Kybermittari V2 numero]],'C2M2 V2.1'!K:M,3,FALSE)</f>
        <v>#N/A</v>
      </c>
      <c r="G346" s="39">
        <f>VLOOKUP(Table26[[#This Row],[Kybermittari V2 numero]],Table46[[V2 lähin]:[Sama kuin B]],2,FALSE)</f>
        <v>0</v>
      </c>
    </row>
    <row r="347" spans="2:7" ht="102.6" x14ac:dyDescent="0.3">
      <c r="B347" s="37" t="s">
        <v>592</v>
      </c>
      <c r="C347" s="38"/>
      <c r="D347" s="39" t="str">
        <f>VLOOKUP(Table26[[#This Row],[Kybermittari V2 numero]],Languages!B:F,4,FALSE)</f>
        <v>Toiminnon kyberturvallisuuden tilannekuvan viestimiseksi on määritetty menetelmät, joita päivitetään säännöllisesti.</v>
      </c>
      <c r="E347" s="39" t="str">
        <f>VLOOKUP(Table26[[#This Row],[Kybermittari V2 numero]],'C2M2 V2.1'!K:M,2,FALSE)</f>
        <v>sama</v>
      </c>
      <c r="F347" s="39" t="str">
        <f>VLOOKUP(Table26[[#This Row],[Kybermittari V2 numero]],'C2M2 V2.1'!K:M,3,FALSE)</f>
        <v>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v>
      </c>
      <c r="G347" s="39" t="str">
        <f>VLOOKUP(Table26[[#This Row],[Kybermittari V2 numero]],Table46[[V2 lähin]:[Sama kuin B]],2,FALSE)</f>
        <v>SITUATION-3a</v>
      </c>
    </row>
    <row r="348" spans="2:7" ht="125.4" x14ac:dyDescent="0.3">
      <c r="B348" s="37" t="s">
        <v>593</v>
      </c>
      <c r="C348" s="38"/>
      <c r="D348" s="39" t="str">
        <f>VLOOKUP(Table26[[#This Row],[Kybermittari V2 numero]],Languages!B:F,4,FALSE)</f>
        <v>Valvontatieto kootaan yhteen toiminnon operatiivisen tilannekuvan muodostamiseksi.</v>
      </c>
      <c r="E348" s="39" t="str">
        <f>VLOOKUP(Table26[[#This Row],[Kybermittari V2 numero]],'C2M2 V2.1'!K:M,2,FALSE)</f>
        <v>sama</v>
      </c>
      <c r="F348" s="39" t="str">
        <f>VLOOKUP(Table26[[#This Row],[Kybermittari V2 numero]],'C2M2 V2.1'!K:M,3,FALSE)</f>
        <v>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v>
      </c>
      <c r="G348" s="39" t="str">
        <f>VLOOKUP(Table26[[#This Row],[Kybermittari V2 numero]],Table46[[V2 lähin]:[Sama kuin B]],2,FALSE)</f>
        <v>SITUATION-3b</v>
      </c>
    </row>
    <row r="349" spans="2:7" ht="136.80000000000001" x14ac:dyDescent="0.3">
      <c r="B349" s="37" t="s">
        <v>594</v>
      </c>
      <c r="C349" s="38"/>
      <c r="D349" s="39" t="str">
        <f>VLOOKUP(Table26[[#This Row],[Kybermittari V2 numero]],Languages!B:F,4,FALSE)</f>
        <v>Tilannekuvan rikastamiseksi on saatavilla soveltuvaa tietoa eri puolilta organisaatiota.</v>
      </c>
      <c r="E349" s="39" t="str">
        <f>VLOOKUP(Table26[[#This Row],[Kybermittari V2 numero]],'C2M2 V2.1'!K:M,2,FALSE)</f>
        <v>sama</v>
      </c>
      <c r="F349" s="39" t="str">
        <f>VLOOKUP(Table26[[#This Row],[Kybermittari V2 numero]],'C2M2 V2.1'!K:M,3,FALSE)</f>
        <v>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v>
      </c>
      <c r="G349" s="39" t="str">
        <f>VLOOKUP(Table26[[#This Row],[Kybermittari V2 numero]],Table46[[V2 lähin]:[Sama kuin B]],2,FALSE)</f>
        <v>SITUATION-3c</v>
      </c>
    </row>
    <row r="350" spans="2:7" ht="353.4" x14ac:dyDescent="0.3">
      <c r="B350" s="37" t="s">
        <v>595</v>
      </c>
      <c r="C350" s="38"/>
      <c r="D350" s="39" t="str">
        <f>VLOOKUP(Table26[[#This Row],[Kybermittari V2 numero]],Languages!B:F,4,FALSE)</f>
        <v>Tilannekuvan raportoinnista on määritetty vaatimuksia, joihin kuuluu oikea-aikaisen kyberturvallisuustiedon jakaminen organisaation määrittelemille sidosryhmille.</v>
      </c>
      <c r="E350" s="39" t="str">
        <f>VLOOKUP(Table26[[#This Row],[Kybermittari V2 numero]],'C2M2 V2.1'!K:M,2,FALSE)</f>
        <v>sama</v>
      </c>
      <c r="F350" s="39" t="str">
        <f>VLOOKUP(Table26[[#This Row],[Kybermittari V2 numero]],'C2M2 V2.1'!K:M,3,FALSE)</f>
        <v>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v>
      </c>
      <c r="G350" s="39" t="str">
        <f>VLOOKUP(Table26[[#This Row],[Kybermittari V2 numero]],Table46[[V2 lähin]:[Sama kuin B]],2,FALSE)</f>
        <v>SITUATION-3d</v>
      </c>
    </row>
    <row r="351" spans="2:7" ht="45.6" x14ac:dyDescent="0.3">
      <c r="B351" s="37" t="s">
        <v>596</v>
      </c>
      <c r="C351" s="38"/>
      <c r="D351" s="39" t="str">
        <f>VLOOKUP(Table26[[#This Row],[Kybermittari V2 numero]],Languages!B:F,4,FALSE)</f>
        <v>Valvontatieto kootaan yhteen ja sitä analysoidaan tuottamaan (lähes) reaaliaikaista toiminnon kyberturvallisuuden tilannekuvaa.</v>
      </c>
      <c r="E351" s="39" t="e">
        <f>VLOOKUP(Table26[[#This Row],[Kybermittari V2 numero]],'C2M2 V2.1'!K:M,2,FALSE)</f>
        <v>#N/A</v>
      </c>
      <c r="F351" s="39" t="e">
        <f>VLOOKUP(Table26[[#This Row],[Kybermittari V2 numero]],'C2M2 V2.1'!K:M,3,FALSE)</f>
        <v>#N/A</v>
      </c>
      <c r="G351" s="39">
        <f>VLOOKUP(Table26[[#This Row],[Kybermittari V2 numero]],Table46[[V2 lähin]:[Sama kuin B]],2,FALSE)</f>
        <v>0</v>
      </c>
    </row>
    <row r="352" spans="2:7" ht="159.6" x14ac:dyDescent="0.3">
      <c r="B352" s="37" t="s">
        <v>597</v>
      </c>
      <c r="C352" s="38"/>
      <c r="D352" s="39" t="str">
        <f>VLOOKUP(Table26[[#This Row],[Kybermittari V2 numero]],Languages!B:F,4,FALSE)</f>
        <v>Tilannekuvan rikastamiseksi kerätään soveltuvaa tietoa organisaation ulkopuolelta. Lisäksi tätä tietoa jaetaan organisaation määrittelemille sisäisille sidosryhmille.</v>
      </c>
      <c r="E352" s="39" t="str">
        <f>VLOOKUP(Table26[[#This Row],[Kybermittari V2 numero]],'C2M2 V2.1'!K:M,2,FALSE)</f>
        <v>sama</v>
      </c>
      <c r="F352" s="39" t="str">
        <f>VLOOKUP(Table26[[#This Row],[Kybermittari V2 numero]],'C2M2 V2.1'!K:M,3,FALSE)</f>
        <v>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v>
      </c>
      <c r="G352" s="39" t="str">
        <f>VLOOKUP(Table26[[#This Row],[Kybermittari V2 numero]],Table46[[V2 lähin]:[Sama kuin B]],2,FALSE)</f>
        <v>SITUATION-3e</v>
      </c>
    </row>
    <row r="353" spans="2:7" ht="45.6" x14ac:dyDescent="0.3">
      <c r="B353" s="37" t="s">
        <v>598</v>
      </c>
      <c r="C353" s="38"/>
      <c r="D353" s="39" t="str">
        <f>VLOOKUP(Table26[[#This Row],[Kybermittari V2 numero]],Languages!B:F,4,FALSE)</f>
        <v>Vastaanotetun kyberturvallisuustiedon analysointiin on määritetty toimenpiteet, jotka tukevat tilannekuvan tuottamista.</v>
      </c>
      <c r="E353" s="39" t="e">
        <f>VLOOKUP(Table26[[#This Row],[Kybermittari V2 numero]],'C2M2 V2.1'!K:M,2,FALSE)</f>
        <v>#N/A</v>
      </c>
      <c r="F353" s="39" t="e">
        <f>VLOOKUP(Table26[[#This Row],[Kybermittari V2 numero]],'C2M2 V2.1'!K:M,3,FALSE)</f>
        <v>#N/A</v>
      </c>
      <c r="G353" s="39">
        <f>VLOOKUP(Table26[[#This Row],[Kybermittari V2 numero]],Table46[[V2 lähin]:[Sama kuin B]],2,FALSE)</f>
        <v>0</v>
      </c>
    </row>
    <row r="354" spans="2:7" ht="79.8" x14ac:dyDescent="0.3">
      <c r="B354" s="37" t="s">
        <v>2546</v>
      </c>
      <c r="C354" s="38"/>
      <c r="D354" s="39" t="str">
        <f>VLOOKUP(Table26[[#This Row],[Kybermittari V2 numero]],Languages!B:F,4,FALSE)</f>
        <v>Organisaatio on dokumentoinut ennalta määritellyt toimintatilat, jotka voidaan ottaa käyttöön toiminnon kyberturvallisuustilanteen niin vaatiessa ja/tai muiden osioiden toiminnan niin vaatiessa [kts. THREAT-1k, RESPONSE-3h].</v>
      </c>
      <c r="E354" s="39" t="e">
        <f>VLOOKUP(Table26[[#This Row],[Kybermittari V2 numero]],'C2M2 V2.1'!K:M,2,FALSE)</f>
        <v>#N/A</v>
      </c>
      <c r="F354" s="39" t="e">
        <f>VLOOKUP(Table26[[#This Row],[Kybermittari V2 numero]],'C2M2 V2.1'!K:M,3,FALSE)</f>
        <v>#N/A</v>
      </c>
      <c r="G354" s="39">
        <f>VLOOKUP(Table26[[#This Row],[Kybermittari V2 numero]],Table46[[V2 lähin]:[Sama kuin B]],2,FALSE)</f>
        <v>0</v>
      </c>
    </row>
    <row r="355" spans="2:7" ht="91.2" x14ac:dyDescent="0.3">
      <c r="B355" s="37" t="s">
        <v>599</v>
      </c>
      <c r="C355" s="38"/>
      <c r="D355" s="39" t="str">
        <f>VLOOKUP(Table26[[#This Row],[Kybermittari V2 numero]],Languages!B:F,4,FALSE)</f>
        <v>SITUATION-osion toimintaa varten on määritetty dokumentoidut toimintatavat, joita noudatetaan ja päivitetään säännöllisesti.</v>
      </c>
      <c r="E355" s="39" t="str">
        <f>VLOOKUP(Table26[[#This Row],[Kybermittari V2 numero]],'C2M2 V2.1'!K:M,2,FALSE)</f>
        <v>sama</v>
      </c>
      <c r="F355" s="39" t="str">
        <f>VLOOKUP(Table26[[#This Row],[Kybermittari V2 numero]],'C2M2 V2.1'!K:M,3,FALSE)</f>
        <v>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c r="G355" s="39" t="str">
        <f>VLOOKUP(Table26[[#This Row],[Kybermittari V2 numero]],Table46[[V2 lähin]:[Sama kuin B]],2,FALSE)</f>
        <v>SITUATION-4a</v>
      </c>
    </row>
    <row r="356" spans="2:7" ht="228" x14ac:dyDescent="0.3">
      <c r="B356" s="37" t="s">
        <v>600</v>
      </c>
      <c r="C356" s="38"/>
      <c r="D356" s="39" t="str">
        <f>VLOOKUP(Table26[[#This Row],[Kybermittari V2 numero]],Languages!B:F,4,FALSE)</f>
        <v>SITUATION-osion toimintaa varten on tarjolla riittävät resurssit (henkilöstö, rahoitus ja työkalut).</v>
      </c>
      <c r="E356" s="39" t="str">
        <f>VLOOKUP(Table26[[#This Row],[Kybermittari V2 numero]],'C2M2 V2.1'!K:M,2,FALSE)</f>
        <v>sama</v>
      </c>
      <c r="F356" s="39" t="str">
        <f>VLOOKUP(Table26[[#This Row],[Kybermittari V2 numero]],'C2M2 V2.1'!K:M,3,FALSE)</f>
        <v>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356" s="39" t="str">
        <f>VLOOKUP(Table26[[#This Row],[Kybermittari V2 numero]],Table46[[V2 lähin]:[Sama kuin B]],2,FALSE)</f>
        <v>SITUATION-4b</v>
      </c>
    </row>
    <row r="357" spans="2:7" ht="171" x14ac:dyDescent="0.3">
      <c r="B357" s="37" t="s">
        <v>601</v>
      </c>
      <c r="C357" s="38"/>
      <c r="D357" s="39" t="str">
        <f>VLOOKUP(Table26[[#This Row],[Kybermittari V2 numero]],Languages!B:F,4,FALSE)</f>
        <v>SITUATION-osion toimintaa ohjataan vaatimuksilla, jotka on asetettu organisaation johtotason politiikassa (tai vastaavassa ohjeistuksessa).</v>
      </c>
      <c r="E357" s="39" t="str">
        <f>VLOOKUP(Table26[[#This Row],[Kybermittari V2 numero]],'C2M2 V2.1'!K:M,2,FALSE)</f>
        <v>sama</v>
      </c>
      <c r="F357" s="39" t="str">
        <f>VLOOKUP(Table26[[#This Row],[Kybermittari V2 numero]],'C2M2 V2.1'!K:M,3,FALSE)</f>
        <v>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v>
      </c>
      <c r="G357" s="39" t="str">
        <f>VLOOKUP(Table26[[#This Row],[Kybermittari V2 numero]],Table46[[V2 lähin]:[Sama kuin B]],2,FALSE)</f>
        <v>SITUATION-4c</v>
      </c>
    </row>
    <row r="358" spans="2:7" ht="159.6" x14ac:dyDescent="0.3">
      <c r="B358" s="37" t="s">
        <v>602</v>
      </c>
      <c r="C358" s="38"/>
      <c r="D358" s="39" t="str">
        <f>VLOOKUP(Table26[[#This Row],[Kybermittari V2 numero]],Languages!B:F,4,FALSE)</f>
        <v>SITUATION-osion toimintaa suorittavilla työntekijöillä on riittävät tiedot ja taidot tehtäviensä suorittamiseen.</v>
      </c>
      <c r="E358" s="39" t="str">
        <f>VLOOKUP(Table26[[#This Row],[Kybermittari V2 numero]],'C2M2 V2.1'!K:M,2,FALSE)</f>
        <v>sama</v>
      </c>
      <c r="F358" s="39" t="str">
        <f>VLOOKUP(Table26[[#This Row],[Kybermittari V2 numero]],'C2M2 V2.1'!K:M,3,FALSE)</f>
        <v>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358" s="39" t="str">
        <f>VLOOKUP(Table26[[#This Row],[Kybermittari V2 numero]],Table46[[V2 lähin]:[Sama kuin B]],2,FALSE)</f>
        <v>SITUATION-4e</v>
      </c>
    </row>
    <row r="359" spans="2:7" ht="148.19999999999999" x14ac:dyDescent="0.3">
      <c r="B359" s="37" t="s">
        <v>603</v>
      </c>
      <c r="C359" s="38"/>
      <c r="D359" s="39" t="str">
        <f>VLOOKUP(Table26[[#This Row],[Kybermittari V2 numero]],Languages!B:F,4,FALSE)</f>
        <v>SITUATION-osion toiminnan suorittamiseen tarvittavat vastuut, tilivelvollisuudet ja valtuutukset on jalkautettu soveltuville työntekijöille.</v>
      </c>
      <c r="E359" s="39" t="str">
        <f>VLOOKUP(Table26[[#This Row],[Kybermittari V2 numero]],'C2M2 V2.1'!K:M,2,FALSE)</f>
        <v>sama</v>
      </c>
      <c r="F359" s="39" t="str">
        <f>VLOOKUP(Table26[[#This Row],[Kybermittari V2 numero]],'C2M2 V2.1'!K:M,3,FALSE)</f>
        <v>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359" s="39" t="str">
        <f>VLOOKUP(Table26[[#This Row],[Kybermittari V2 numero]],Table46[[V2 lähin]:[Sama kuin B]],2,FALSE)</f>
        <v>SITUATION-4d</v>
      </c>
    </row>
    <row r="360" spans="2:7" ht="34.200000000000003" x14ac:dyDescent="0.3">
      <c r="B360" s="37" t="s">
        <v>604</v>
      </c>
      <c r="C360" s="38"/>
      <c r="D360" s="39" t="str">
        <f>VLOOKUP(Table26[[#This Row],[Kybermittari V2 numero]],Languages!B:F,4,FALSE)</f>
        <v>SITUATION-osion toiminnan vaikuttavuutta arvioidaan ja seurataan.</v>
      </c>
      <c r="E360" s="39" t="str">
        <f>VLOOKUP(Table26[[#This Row],[Kybermittari V2 numero]],'C2M2 V2.1'!K:M,2,FALSE)</f>
        <v>sama</v>
      </c>
      <c r="F360" s="39" t="str">
        <f>VLOOKUP(Table26[[#This Row],[Kybermittari V2 numero]],'C2M2 V2.1'!K:M,3,FALSE)</f>
        <v>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v>
      </c>
      <c r="G360" s="39" t="str">
        <f>VLOOKUP(Table26[[#This Row],[Kybermittari V2 numero]],Table46[[V2 lähin]:[Sama kuin B]],2,FALSE)</f>
        <v>SITUATION-4f</v>
      </c>
    </row>
    <row r="361" spans="2:7" ht="114" x14ac:dyDescent="0.3">
      <c r="B361" s="37" t="s">
        <v>654</v>
      </c>
      <c r="C361" s="38"/>
      <c r="D361" s="39" t="str">
        <f>VLOOKUP(Table26[[#This Row],[Kybermittari V2 numero]],Languages!B:F,4,FALSE)</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E361" s="39" t="str">
        <f>VLOOKUP(Table26[[#This Row],[Kybermittari V2 numero]],'C2M2 V2.1'!K:M,2,FALSE)</f>
        <v>sama</v>
      </c>
      <c r="F361" s="39" t="str">
        <f>VLOOKUP(Table26[[#This Row],[Kybermittari V2 numero]],'C2M2 V2.1'!K:M,3,FALSE)</f>
        <v>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
      <c r="G361" s="39" t="str">
        <f>VLOOKUP(Table26[[#This Row],[Kybermittari V2 numero]],Table46[[V2 lähin]:[Sama kuin B]],2,FALSE)</f>
        <v>THIRD-PARTIES-1a</v>
      </c>
    </row>
    <row r="362" spans="2:7" ht="102.6" x14ac:dyDescent="0.3">
      <c r="B362" s="37" t="s">
        <v>655</v>
      </c>
      <c r="C362" s="38"/>
      <c r="D362" s="39" t="str">
        <f>VLOOKUP(Table26[[#This Row],[Kybermittari V2 numero]],Languages!B:F,4,FALSE)</f>
        <v>Kumppaniverkoston toimijat, jotka omistavat, hallinnoivat tai pääsevät muutoin käyttämään toiminnon kannalta tärkeitä laitteita, ohjelmistoja tai tietovarantoja, on tunnistettu. Tasolla 1 tämän ei tarvitse olla systemaattista ja säännöllistä.</v>
      </c>
      <c r="E362" s="39" t="str">
        <f>VLOOKUP(Table26[[#This Row],[Kybermittari V2 numero]],'C2M2 V2.1'!K:M,2,FALSE)</f>
        <v>Pieni muutos</v>
      </c>
      <c r="F362" s="39" t="str">
        <f>VLOOKUP(Table26[[#This Row],[Kybermittari V2 numero]],'C2M2 V2.1'!K:M,3,FALSE)</f>
        <v>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
      <c r="G362" s="39" t="str">
        <f>VLOOKUP(Table26[[#This Row],[Kybermittari V2 numero]],Table46[[V2 lähin]:[Sama kuin B]],2,FALSE)</f>
        <v>THIRD-PARTIES-1b</v>
      </c>
    </row>
    <row r="363" spans="2:7" ht="114" x14ac:dyDescent="0.3">
      <c r="B363" s="37" t="s">
        <v>656</v>
      </c>
      <c r="C363" s="38"/>
      <c r="D363" s="39" t="str">
        <f>VLOOKUP(Table26[[#This Row],[Kybermittari V2 numero]],Languages!B:F,4,FALSE)</f>
        <v>Kumppaniverkoston toimijat on priorisoitu käyttäen määriteltyjä kriteerejä (esimerkiksi tärkeys toiminnolle, mahdollisen loukkauksen tai häiriötilanteen vaikutus, mahdollisuus neuvotella sopimuksiin asetettavista kyberturvallisuusvaatimuksista).</v>
      </c>
      <c r="E363" s="39" t="str">
        <f>VLOOKUP(Table26[[#This Row],[Kybermittari V2 numero]],'C2M2 V2.1'!K:M,2,FALSE)</f>
        <v>sama</v>
      </c>
      <c r="F363" s="39" t="str">
        <f>VLOOKUP(Table26[[#This Row],[Kybermittari V2 numero]],'C2M2 V2.1'!K:M,3,FALSE)</f>
        <v>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
      <c r="G363" s="39" t="str">
        <f>VLOOKUP(Table26[[#This Row],[Kybermittari V2 numero]],Table46[[V2 lähin]:[Sama kuin B]],2,FALSE)</f>
        <v>THIRD-PARTIES-1d</v>
      </c>
    </row>
    <row r="364" spans="2:7" ht="114" x14ac:dyDescent="0.3">
      <c r="B364" s="37" t="s">
        <v>657</v>
      </c>
      <c r="C364" s="38"/>
      <c r="D364" s="39" t="str">
        <f>VLOOKUP(Table26[[#This Row],[Kybermittari V2 numero]],Languages!B:F,4,FALSE)</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E364" s="39" t="str">
        <f>VLOOKUP(Table26[[#This Row],[Kybermittari V2 numero]],'C2M2 V2.1'!K:M,2,FALSE)</f>
        <v>sama</v>
      </c>
      <c r="F364" s="39" t="str">
        <f>VLOOKUP(Table26[[#This Row],[Kybermittari V2 numero]],'C2M2 V2.1'!K:M,3,FALSE)</f>
        <v>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
      <c r="G364" s="39" t="str">
        <f>VLOOKUP(Table26[[#This Row],[Kybermittari V2 numero]],Table46[[V2 lähin]:[Sama kuin B]],2,FALSE)</f>
        <v>THIRD-PARTIES-1e</v>
      </c>
    </row>
    <row r="365" spans="2:7" ht="91.2" x14ac:dyDescent="0.3">
      <c r="B365" s="37" t="s">
        <v>658</v>
      </c>
      <c r="C365" s="38"/>
      <c r="D365" s="39" t="str">
        <f>VLOOKUP(Table26[[#This Row],[Kybermittari V2 numero]],Languages!B:F,4,FALSE)</f>
        <v>Toimittajien ja muiden kumppaniverkoston toimijoiden priorisointia päivitetään aika ajoin ja määriteltyjen tilanteiden kuten järjestelmämuutosten tai ulkoisten tapahtumien yhteydessä.</v>
      </c>
      <c r="E365" s="39" t="str">
        <f>VLOOKUP(Table26[[#This Row],[Kybermittari V2 numero]],'C2M2 V2.1'!K:M,2,FALSE)</f>
        <v>sama</v>
      </c>
      <c r="F365" s="39" t="str">
        <f>VLOOKUP(Table26[[#This Row],[Kybermittari V2 numero]],'C2M2 V2.1'!K:M,3,FALSE)</f>
        <v>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
      <c r="G365" s="39" t="str">
        <f>VLOOKUP(Table26[[#This Row],[Kybermittari V2 numero]],Table46[[V2 lähin]:[Sama kuin B]],2,FALSE)</f>
        <v>THIRD-PARTIES-1f</v>
      </c>
    </row>
    <row r="366" spans="2:7" ht="91.2" x14ac:dyDescent="0.3">
      <c r="B366" s="37" t="s">
        <v>660</v>
      </c>
      <c r="C366" s="38"/>
      <c r="D366" s="39" t="str">
        <f>VLOOKUP(Table26[[#This Row],[Kybermittari V2 numero]],Languages!B:F,4,FALSE)</f>
        <v>Toimittajien ja muiden kumppaniverkoston toimijoiden valintaan vaikuttaa arvio niiden kyberturvallisuuskelpoisuuksista. Tasolla 1 tämän ei tarvitse olla systemaattista ja säännöllistä.</v>
      </c>
      <c r="E366" s="39" t="str">
        <f>VLOOKUP(Table26[[#This Row],[Kybermittari V2 numero]],'C2M2 V2.1'!K:M,2,FALSE)</f>
        <v>sama</v>
      </c>
      <c r="F366" s="39" t="str">
        <f>VLOOKUP(Table26[[#This Row],[Kybermittari V2 numero]],'C2M2 V2.1'!K:M,3,FALSE)</f>
        <v>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v>
      </c>
      <c r="G366" s="39" t="str">
        <f>VLOOKUP(Table26[[#This Row],[Kybermittari V2 numero]],Table46[[V2 lähin]:[Sama kuin B]],2,FALSE)</f>
        <v>THIRD-PARTIES-2a</v>
      </c>
    </row>
    <row r="367" spans="2:7" ht="91.2" x14ac:dyDescent="0.3">
      <c r="B367" s="37" t="s">
        <v>661</v>
      </c>
      <c r="C367" s="38"/>
      <c r="D367" s="39" t="str">
        <f>VLOOKUP(Table26[[#This Row],[Kybermittari V2 numero]],Languages!B:F,4,FALSE)</f>
        <v>Tuotteiden ja palveluiden valintaan vaikuttaa arvio niiden kyberkyvykkyyksistä. Tasolla 1 tämän ei tarvitse olla systemaattista ja säännöllistä.</v>
      </c>
      <c r="E367" s="39" t="str">
        <f>VLOOKUP(Table26[[#This Row],[Kybermittari V2 numero]],'C2M2 V2.1'!K:M,2,FALSE)</f>
        <v>sama</v>
      </c>
      <c r="F367" s="39" t="str">
        <f>VLOOKUP(Table26[[#This Row],[Kybermittari V2 numero]],'C2M2 V2.1'!K:M,3,FALSE)</f>
        <v>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v>
      </c>
      <c r="G367" s="39" t="str">
        <f>VLOOKUP(Table26[[#This Row],[Kybermittari V2 numero]],Table46[[V2 lähin]:[Sama kuin B]],2,FALSE)</f>
        <v>THIRD-PARTIES-2b</v>
      </c>
    </row>
    <row r="368" spans="2:7" ht="399" x14ac:dyDescent="0.3">
      <c r="B368" s="37" t="s">
        <v>662</v>
      </c>
      <c r="C368" s="38"/>
      <c r="D368" s="39" t="str">
        <f>VLOOKUP(Table26[[#This Row],[Kybermittari V2 numero]],Languages!B:F,4,FALSE)</f>
        <v>Määriteltyjä menetelmiä noudatetaan, kun tunnistetaan kyberturvallisuusvaatimuksia ja toteutetaan niihin liittyviä suojaustoimia, joilla suojaudutaan toimittajista ja kumppaniverkoston toimijoista aiheutuvilta riskeiltä.</v>
      </c>
      <c r="E368" s="39" t="str">
        <f>VLOOKUP(Table26[[#This Row],[Kybermittari V2 numero]],'C2M2 V2.1'!K:M,2,FALSE)</f>
        <v>sama</v>
      </c>
      <c r="F368" s="39" t="str">
        <f>VLOOKUP(Table26[[#This Row],[Kybermittari V2 numero]],'C2M2 V2.1'!K:M,3,FALSE)</f>
        <v>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v>
      </c>
      <c r="G368" s="39" t="str">
        <f>VLOOKUP(Table26[[#This Row],[Kybermittari V2 numero]],Table46[[V2 lähin]:[Sama kuin B]],2,FALSE)</f>
        <v>THIRD-PARTIES-2c</v>
      </c>
    </row>
    <row r="369" spans="2:7" ht="125.4" x14ac:dyDescent="0.3">
      <c r="B369" s="37" t="s">
        <v>663</v>
      </c>
      <c r="C369" s="38"/>
      <c r="D369" s="39" t="str">
        <f>VLOOKUP(Table26[[#This Row],[Kybermittari V2 numero]],Languages!B:F,4,FALSE)</f>
        <v>Määriteltyjä menetelmiä noudatetaan, kun arvioidaan ja valitaan toimittajia ja muita kumppaniverkoston toimijoita.</v>
      </c>
      <c r="E369" s="39" t="str">
        <f>VLOOKUP(Table26[[#This Row],[Kybermittari V2 numero]],'C2M2 V2.1'!K:M,2,FALSE)</f>
        <v>sama</v>
      </c>
      <c r="F369" s="39" t="str">
        <f>VLOOKUP(Table26[[#This Row],[Kybermittari V2 numero]],'C2M2 V2.1'!K:M,3,FALSE)</f>
        <v>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v>
      </c>
      <c r="G369" s="39" t="str">
        <f>VLOOKUP(Table26[[#This Row],[Kybermittari V2 numero]],Table46[[V2 lähin]:[Sama kuin B]],2,FALSE)</f>
        <v>THIRD-PARTIES-2d</v>
      </c>
    </row>
    <row r="370" spans="2:7" ht="159.6" x14ac:dyDescent="0.3">
      <c r="B370" s="37" t="s">
        <v>664</v>
      </c>
      <c r="C370" s="38"/>
      <c r="D370" s="39" t="str">
        <f>VLOOKUP(Table26[[#This Row],[Kybermittari V2 numero]],Languages!B:F,4,FALSE)</f>
        <v>Tiukempia suojaustoimia toteutetaan korkean prioriteetin toimittajille ja muille kumppaniverkoston toimijoille.</v>
      </c>
      <c r="E370" s="39" t="str">
        <f>VLOOKUP(Table26[[#This Row],[Kybermittari V2 numero]],'C2M2 V2.1'!K:M,2,FALSE)</f>
        <v>sama</v>
      </c>
      <c r="F370" s="39" t="str">
        <f>VLOOKUP(Table26[[#This Row],[Kybermittari V2 numero]],'C2M2 V2.1'!K:M,3,FALSE)</f>
        <v>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v>
      </c>
      <c r="G370" s="39" t="str">
        <f>VLOOKUP(Table26[[#This Row],[Kybermittari V2 numero]],Table46[[V2 lähin]:[Sama kuin B]],2,FALSE)</f>
        <v>THIRD-PARTIES-2e</v>
      </c>
    </row>
    <row r="371" spans="2:7" ht="239.4" x14ac:dyDescent="0.3">
      <c r="B371" s="37" t="s">
        <v>665</v>
      </c>
      <c r="C371" s="38"/>
      <c r="D371" s="39" t="str">
        <f>VLOOKUP(Table26[[#This Row],[Kybermittari V2 numero]],Languages!B:F,4,FALSE)</f>
        <v>Kyberturvallisuusvaatimukset ovat virallinen osa toimittajien ja muiden kumppaniverkoston toimijoiden kanssa laadittavia sopimuksia.</v>
      </c>
      <c r="E371" s="39" t="str">
        <f>VLOOKUP(Table26[[#This Row],[Kybermittari V2 numero]],'C2M2 V2.1'!K:M,2,FALSE)</f>
        <v>Pieni muutos</v>
      </c>
      <c r="F371" s="39" t="str">
        <f>VLOOKUP(Table26[[#This Row],[Kybermittari V2 numero]],'C2M2 V2.1'!K:M,3,FALSE)</f>
        <v>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v>
      </c>
      <c r="G371" s="39" t="str">
        <f>VLOOKUP(Table26[[#This Row],[Kybermittari V2 numero]],Table46[[V2 lähin]:[Sama kuin B]],2,FALSE)</f>
        <v>THIRD-PARTIES-2f</v>
      </c>
    </row>
    <row r="372" spans="2:7" ht="114" x14ac:dyDescent="0.3">
      <c r="B372" s="37" t="s">
        <v>666</v>
      </c>
      <c r="C372" s="38"/>
      <c r="D372" s="39" t="str">
        <f>VLOOKUP(Table26[[#This Row],[Kybermittari V2 numero]],Languages!B:F,4,FALSE)</f>
        <v>Toimittajat ja muut kumppaniverkoston toimijat osoittavat aika ajoin kykynsä täyttää asetetut kyberturvallisuusvaatimukset.</v>
      </c>
      <c r="E372" s="39" t="str">
        <f>VLOOKUP(Table26[[#This Row],[Kybermittari V2 numero]],'C2M2 V2.1'!K:M,2,FALSE)</f>
        <v>sama</v>
      </c>
      <c r="F372" s="39" t="str">
        <f>VLOOKUP(Table26[[#This Row],[Kybermittari V2 numero]],'C2M2 V2.1'!K:M,3,FALSE)</f>
        <v>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v>
      </c>
      <c r="G372" s="39" t="str">
        <f>VLOOKUP(Table26[[#This Row],[Kybermittari V2 numero]],Table46[[V2 lähin]:[Sama kuin B]],2,FALSE)</f>
        <v>THIRD-PARTIES-2g</v>
      </c>
    </row>
    <row r="373" spans="2:7" ht="193.8" x14ac:dyDescent="0.3">
      <c r="B373" s="37" t="s">
        <v>667</v>
      </c>
      <c r="C373" s="38"/>
      <c r="D373" s="39" t="str">
        <f>VLOOKUP(Table26[[#This Row],[Kybermittari V2 numero]],Languages!B:F,4,FALSE)</f>
        <v>Toimittajille ja muille kumppaniverkoston toimijoille asetetut kyberturvallisuusvaatimukset sisältävät soveltuvin osin vaatimuksia turvallisesta ohjelmisto- ja tuotekehityksestä.</v>
      </c>
      <c r="E373" s="39" t="str">
        <f>VLOOKUP(Table26[[#This Row],[Kybermittari V2 numero]],'C2M2 V2.1'!K:M,2,FALSE)</f>
        <v>sama</v>
      </c>
      <c r="F373" s="39" t="str">
        <f>VLOOKUP(Table26[[#This Row],[Kybermittari V2 numero]],'C2M2 V2.1'!K:M,3,FALSE)</f>
        <v>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v>
      </c>
      <c r="G373" s="39" t="str">
        <f>VLOOKUP(Table26[[#This Row],[Kybermittari V2 numero]],Table46[[V2 lähin]:[Sama kuin B]],2,FALSE)</f>
        <v>THIRD-PARTIES-2h</v>
      </c>
    </row>
    <row r="374" spans="2:7" ht="91.2" x14ac:dyDescent="0.3">
      <c r="B374" s="37" t="s">
        <v>668</v>
      </c>
      <c r="C374" s="38"/>
      <c r="D374" s="39" t="str">
        <f>VLOOKUP(Table26[[#This Row],[Kybermittari V2 numero]],Languages!B:F,4,FALSE)</f>
        <v>Valintakriteereiden osana on huomioitu asianmukaisesti käyttöiän tai käyttötuen päättymisen ajankohdat.</v>
      </c>
      <c r="E374" s="39" t="str">
        <f>VLOOKUP(Table26[[#This Row],[Kybermittari V2 numero]],'C2M2 V2.1'!K:M,2,FALSE)</f>
        <v>Pieni muutos</v>
      </c>
      <c r="F374" s="39" t="str">
        <f>VLOOKUP(Table26[[#This Row],[Kybermittari V2 numero]],'C2M2 V2.1'!K:M,3,FALSE)</f>
        <v>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v>
      </c>
      <c r="G374" s="39" t="str">
        <f>VLOOKUP(Table26[[#This Row],[Kybermittari V2 numero]],Table46[[V2 lähin]:[Sama kuin B]],2,FALSE)</f>
        <v>THIRD-PARTIES-2i</v>
      </c>
    </row>
    <row r="375" spans="2:7" ht="182.4" x14ac:dyDescent="0.3">
      <c r="B375" s="37" t="s">
        <v>669</v>
      </c>
      <c r="C375" s="38"/>
      <c r="D375" s="39" t="str">
        <f>VLOOKUP(Table26[[#This Row],[Kybermittari V2 numero]],Languages!B:F,4,FALSE)</f>
        <v>Valintakriteereiden osana on huomioitu asianmukaisesti toimet väärennettyjä tai vaarantuneita ohjelmistoja, laitteita tai palveluita vastaan.</v>
      </c>
      <c r="E375" s="39" t="str">
        <f>VLOOKUP(Table26[[#This Row],[Kybermittari V2 numero]],'C2M2 V2.1'!K:M,2,FALSE)</f>
        <v>sama</v>
      </c>
      <c r="F375" s="39" t="str">
        <f>VLOOKUP(Table26[[#This Row],[Kybermittari V2 numero]],'C2M2 V2.1'!K:M,3,FALSE)</f>
        <v>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v>
      </c>
      <c r="G375" s="39" t="str">
        <f>VLOOKUP(Table26[[#This Row],[Kybermittari V2 numero]],Table46[[V2 lähin]:[Sama kuin B]],2,FALSE)</f>
        <v>THIRD-PARTIES-2j</v>
      </c>
    </row>
    <row r="376" spans="2:7" ht="114" x14ac:dyDescent="0.3">
      <c r="B376" s="37" t="s">
        <v>670</v>
      </c>
      <c r="C376" s="38"/>
      <c r="D376" s="39" t="str">
        <f>VLOOKUP(Table26[[#This Row],[Kybermittari V2 numero]],Languages!B:F,4,FALSE)</f>
        <v>Hankittavien laitteiden, ohjelmistojen ja tietovarantojen hyväksyntätestaukseen kuuluu kyberturvallisuusvaatimusten testaus.</v>
      </c>
      <c r="E376" s="39" t="str">
        <f>VLOOKUP(Table26[[#This Row],[Kybermittari V2 numero]],'C2M2 V2.1'!K:M,2,FALSE)</f>
        <v>sama</v>
      </c>
      <c r="F376" s="39" t="str">
        <f>VLOOKUP(Table26[[#This Row],[Kybermittari V2 numero]],'C2M2 V2.1'!K:M,3,FALSE)</f>
        <v>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v>
      </c>
      <c r="G376" s="39" t="str">
        <f>VLOOKUP(Table26[[#This Row],[Kybermittari V2 numero]],Table46[[V2 lähin]:[Sama kuin B]],2,FALSE)</f>
        <v>THIRD-PARTIES-2m</v>
      </c>
    </row>
    <row r="377" spans="2:7" ht="91.2" x14ac:dyDescent="0.3">
      <c r="B377" s="37" t="s">
        <v>673</v>
      </c>
      <c r="C377" s="38"/>
      <c r="D377" s="39" t="str">
        <f>VLOOKUP(Table26[[#This Row],[Kybermittari V2 numero]],Languages!B:F,4,FALSE)</f>
        <v>THIRDPARTY-osion toimintaa varten on määritetty dokumentoidut toimintatavat, joita noudatetaan ja päivitetään säännöllisesti.</v>
      </c>
      <c r="E377" s="39" t="str">
        <f>VLOOKUP(Table26[[#This Row],[Kybermittari V2 numero]],'C2M2 V2.1'!K:M,2,FALSE)</f>
        <v>Pieni muutos</v>
      </c>
      <c r="F377" s="39" t="str">
        <f>VLOOKUP(Table26[[#This Row],[Kybermittari V2 numero]],'C2M2 V2.1'!K:M,3,FALSE)</f>
        <v>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c r="G377" s="39" t="str">
        <f>VLOOKUP(Table26[[#This Row],[Kybermittari V2 numero]],Table46[[V2 lähin]:[Sama kuin B]],2,FALSE)</f>
        <v>THIRD-PARTIES-3a</v>
      </c>
    </row>
    <row r="378" spans="2:7" ht="239.4" x14ac:dyDescent="0.3">
      <c r="B378" s="37" t="s">
        <v>674</v>
      </c>
      <c r="C378" s="38"/>
      <c r="D378" s="39" t="str">
        <f>VLOOKUP(Table26[[#This Row],[Kybermittari V2 numero]],Languages!B:F,4,FALSE)</f>
        <v>THIRDPARTY-osion toimintaa varten on tarjolla riittävät resurssit (henkilöstö, rahoitus ja työkalut).</v>
      </c>
      <c r="E378" s="39" t="str">
        <f>VLOOKUP(Table26[[#This Row],[Kybermittari V2 numero]],'C2M2 V2.1'!K:M,2,FALSE)</f>
        <v>sama</v>
      </c>
      <c r="F378" s="39" t="str">
        <f>VLOOKUP(Table26[[#This Row],[Kybermittari V2 numero]],'C2M2 V2.1'!K:M,3,FALSE)</f>
        <v>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378" s="39" t="str">
        <f>VLOOKUP(Table26[[#This Row],[Kybermittari V2 numero]],Table46[[V2 lähin]:[Sama kuin B]],2,FALSE)</f>
        <v>THIRD-PARTIES-3b</v>
      </c>
    </row>
    <row r="379" spans="2:7" ht="159.6" x14ac:dyDescent="0.3">
      <c r="B379" s="37" t="s">
        <v>675</v>
      </c>
      <c r="C379" s="38"/>
      <c r="D379" s="39" t="str">
        <f>VLOOKUP(Table26[[#This Row],[Kybermittari V2 numero]],Languages!B:F,4,FALSE)</f>
        <v>THIRDPARTY-osion toimintaa ohjataan vaatimuksilla, jotka on asetettu organisaation johtotason politiikassa (tai vastaavassa ohjeistuksessa).</v>
      </c>
      <c r="E379" s="39" t="str">
        <f>VLOOKUP(Table26[[#This Row],[Kybermittari V2 numero]],'C2M2 V2.1'!K:M,2,FALSE)</f>
        <v>sama</v>
      </c>
      <c r="F379" s="39" t="str">
        <f>VLOOKUP(Table26[[#This Row],[Kybermittari V2 numero]],'C2M2 V2.1'!K:M,3,FALSE)</f>
        <v>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v>
      </c>
      <c r="G379" s="39" t="str">
        <f>VLOOKUP(Table26[[#This Row],[Kybermittari V2 numero]],Table46[[V2 lähin]:[Sama kuin B]],2,FALSE)</f>
        <v>THIRD-PARTIES-3c</v>
      </c>
    </row>
    <row r="380" spans="2:7" ht="148.19999999999999" x14ac:dyDescent="0.3">
      <c r="B380" s="37" t="s">
        <v>676</v>
      </c>
      <c r="C380" s="38"/>
      <c r="D380" s="39" t="str">
        <f>VLOOKUP(Table26[[#This Row],[Kybermittari V2 numero]],Languages!B:F,4,FALSE)</f>
        <v>THIRDPARTY-osion toimintaa suorittavilla työntekijöillä on riittävät tiedot ja taidot tehtäviensä suorittamiseen.</v>
      </c>
      <c r="E380" s="39" t="str">
        <f>VLOOKUP(Table26[[#This Row],[Kybermittari V2 numero]],'C2M2 V2.1'!K:M,2,FALSE)</f>
        <v>Pieni muutos</v>
      </c>
      <c r="F380" s="39" t="str">
        <f>VLOOKUP(Table26[[#This Row],[Kybermittari V2 numero]],'C2M2 V2.1'!K:M,3,FALSE)</f>
        <v>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380" s="39" t="str">
        <f>VLOOKUP(Table26[[#This Row],[Kybermittari V2 numero]],Table46[[V2 lähin]:[Sama kuin B]],2,FALSE)</f>
        <v>THIRD-PARTIES-3d</v>
      </c>
    </row>
    <row r="381" spans="2:7" ht="171" x14ac:dyDescent="0.3">
      <c r="B381" s="37" t="s">
        <v>677</v>
      </c>
      <c r="C381" s="38"/>
      <c r="D381" s="39" t="str">
        <f>VLOOKUP(Table26[[#This Row],[Kybermittari V2 numero]],Languages!B:F,4,FALSE)</f>
        <v>THIRDPARTY-osion toiminnan suorittamiseen tarvittavat vastuut, tilivelvollisuudet ja valtuutukset on jalkautettu soveltuville työntekijöille.</v>
      </c>
      <c r="E381" s="39" t="str">
        <f>VLOOKUP(Table26[[#This Row],[Kybermittari V2 numero]],'C2M2 V2.1'!K:M,2,FALSE)</f>
        <v>Pieni muutos</v>
      </c>
      <c r="F381" s="39" t="str">
        <f>VLOOKUP(Table26[[#This Row],[Kybermittari V2 numero]],'C2M2 V2.1'!K:M,3,FALSE)</f>
        <v>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381" s="39" t="str">
        <f>VLOOKUP(Table26[[#This Row],[Kybermittari V2 numero]],Table46[[V2 lähin]:[Sama kuin B]],2,FALSE)</f>
        <v>THIRD-PARTIES-3e</v>
      </c>
    </row>
    <row r="382" spans="2:7" ht="34.200000000000003" x14ac:dyDescent="0.3">
      <c r="B382" s="37" t="s">
        <v>678</v>
      </c>
      <c r="C382" s="38"/>
      <c r="D382" s="39" t="str">
        <f>VLOOKUP(Table26[[#This Row],[Kybermittari V2 numero]],Languages!B:F,4,FALSE)</f>
        <v>THIRDPARTY-osion toiminnan vaikuttavuutta arvioidaan ja seurataan.</v>
      </c>
      <c r="E382" s="39" t="str">
        <f>VLOOKUP(Table26[[#This Row],[Kybermittari V2 numero]],'C2M2 V2.1'!K:M,2,FALSE)</f>
        <v>sama</v>
      </c>
      <c r="F382" s="39" t="str">
        <f>VLOOKUP(Table26[[#This Row],[Kybermittari V2 numero]],'C2M2 V2.1'!K:M,3,FALSE)</f>
        <v>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v>
      </c>
      <c r="G382" s="39" t="str">
        <f>VLOOKUP(Table26[[#This Row],[Kybermittari V2 numero]],Table46[[V2 lähin]:[Sama kuin B]],2,FALSE)</f>
        <v>THIRD-PARTIES-3f</v>
      </c>
    </row>
    <row r="383" spans="2:7" ht="205.2" x14ac:dyDescent="0.3">
      <c r="B383" s="37" t="s">
        <v>473</v>
      </c>
      <c r="C383" s="38"/>
      <c r="D383" s="39" t="str">
        <f>VLOOKUP(Table26[[#This Row],[Kybermittari V2 numero]],Languages!B:F,4,FALSE)</f>
        <v>Haavoittuvuuksien tunnistamisen tueksi on tunnistettu soveltuvia tietolähteitä. Tasolla 1 tämän ei tarvitse olla systemaattista ja säännöllistä.</v>
      </c>
      <c r="E383" s="39" t="str">
        <f>VLOOKUP(Table26[[#This Row],[Kybermittari V2 numero]],'C2M2 V2.1'!K:M,2,FALSE)</f>
        <v>sama</v>
      </c>
      <c r="F383" s="39" t="str">
        <f>VLOOKUP(Table26[[#This Row],[Kybermittari V2 numero]],'C2M2 V2.1'!K:M,3,FALSE)</f>
        <v>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v>
      </c>
      <c r="G383" s="39" t="str">
        <f>VLOOKUP(Table26[[#This Row],[Kybermittari V2 numero]],Table46[[V2 lähin]:[Sama kuin B]],2,FALSE)</f>
        <v>THREAT-1a</v>
      </c>
    </row>
    <row r="384" spans="2:7" ht="91.2" x14ac:dyDescent="0.3">
      <c r="B384" s="37" t="s">
        <v>474</v>
      </c>
      <c r="C384" s="38"/>
      <c r="D384" s="39" t="str">
        <f>VLOOKUP(Table26[[#This Row],[Kybermittari V2 numero]],Languages!B:F,4,FALSE)</f>
        <v>Haavoittuvuustietoa kerätään ja sitä tulkitaan toimintoa varten. Tasolla 1 tämän ei tarvitse olla systemaattista ja säännöllistä.</v>
      </c>
      <c r="E384" s="39" t="str">
        <f>VLOOKUP(Table26[[#This Row],[Kybermittari V2 numero]],'C2M2 V2.1'!K:M,2,FALSE)</f>
        <v>sama</v>
      </c>
      <c r="F384" s="39" t="str">
        <f>VLOOKUP(Table26[[#This Row],[Kybermittari V2 numero]],'C2M2 V2.1'!K:M,3,FALSE)</f>
        <v>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v>
      </c>
      <c r="G384" s="39" t="str">
        <f>VLOOKUP(Table26[[#This Row],[Kybermittari V2 numero]],Table46[[V2 lähin]:[Sama kuin B]],2,FALSE)</f>
        <v>THREAT-1b</v>
      </c>
    </row>
    <row r="385" spans="2:7" ht="102.6" x14ac:dyDescent="0.3">
      <c r="B385" s="37" t="s">
        <v>475</v>
      </c>
      <c r="C385" s="38"/>
      <c r="D385" s="39" t="str">
        <f>VLOOKUP(Table26[[#This Row],[Kybermittari V2 numero]],Languages!B:F,4,FALSE)</f>
        <v>Haavoittuvuusarviointeja suoritetaan. Tasolla 1 tämän ei tarvitse olla systemaattista ja säännöllistä.</v>
      </c>
      <c r="E385" s="39" t="str">
        <f>VLOOKUP(Table26[[#This Row],[Kybermittari V2 numero]],'C2M2 V2.1'!K:M,2,FALSE)</f>
        <v>sama</v>
      </c>
      <c r="F385" s="39" t="str">
        <f>VLOOKUP(Table26[[#This Row],[Kybermittari V2 numero]],'C2M2 V2.1'!K:M,3,FALSE)</f>
        <v>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v>
      </c>
      <c r="G385" s="39" t="str">
        <f>VLOOKUP(Table26[[#This Row],[Kybermittari V2 numero]],Table46[[V2 lähin]:[Sama kuin B]],2,FALSE)</f>
        <v>THREAT-1c</v>
      </c>
    </row>
    <row r="386" spans="2:7" ht="171" x14ac:dyDescent="0.3">
      <c r="B386" s="37" t="s">
        <v>476</v>
      </c>
      <c r="C386" s="38"/>
      <c r="D386" s="39" t="str">
        <f>VLOOKUP(Table26[[#This Row],[Kybermittari V2 numero]],Languages!B:F,4,FALSE)</f>
        <v>Toiminnon kannalta olennaisiin haavoittuvuuksiin puututaan (esimerkiksi lisäämällä valvontaa tai asentamalla korjauspäivityksiä). Tasolla 1 tämän ei tarvitse olla systemaattista ja säännöllistä.</v>
      </c>
      <c r="E386" s="39" t="str">
        <f>VLOOKUP(Table26[[#This Row],[Kybermittari V2 numero]],'C2M2 V2.1'!K:M,2,FALSE)</f>
        <v>sama</v>
      </c>
      <c r="F386" s="39" t="str">
        <f>VLOOKUP(Table26[[#This Row],[Kybermittari V2 numero]],'C2M2 V2.1'!K:M,3,FALSE)</f>
        <v>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v>
      </c>
      <c r="G386" s="39" t="str">
        <f>VLOOKUP(Table26[[#This Row],[Kybermittari V2 numero]],Table46[[V2 lähin]:[Sama kuin B]],2,FALSE)</f>
        <v>THREAT-1d</v>
      </c>
    </row>
    <row r="387" spans="2:7" ht="114" x14ac:dyDescent="0.3">
      <c r="B387" s="37" t="s">
        <v>477</v>
      </c>
      <c r="C387" s="38"/>
      <c r="D387" s="39" t="str">
        <f>VLOOKUP(Table26[[#This Row],[Kybermittari V2 numero]],Languages!B:F,4,FALSE)</f>
        <v>Haavoittuvuustiedon lähteet kattavat korkean prioriteetin laitteet ja ohjelmistot [kts. ASSET-1d] ja näitä tietolähteitä seurataan säännöllisesti.</v>
      </c>
      <c r="E387" s="39" t="str">
        <f>VLOOKUP(Table26[[#This Row],[Kybermittari V2 numero]],'C2M2 V2.1'!K:M,2,FALSE)</f>
        <v>Pieni muutos</v>
      </c>
      <c r="F387" s="39" t="str">
        <f>VLOOKUP(Table26[[#This Row],[Kybermittari V2 numero]],'C2M2 V2.1'!K:M,3,FALSE)</f>
        <v>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v>
      </c>
      <c r="G387" s="39" t="str">
        <f>VLOOKUP(Table26[[#This Row],[Kybermittari V2 numero]],Table46[[V2 lähin]:[Sama kuin B]],2,FALSE)</f>
        <v>THREAT-1e</v>
      </c>
    </row>
    <row r="388" spans="2:7" ht="125.4" x14ac:dyDescent="0.3">
      <c r="B388" s="37" t="s">
        <v>478</v>
      </c>
      <c r="C388" s="38"/>
      <c r="D388" s="39" t="str">
        <f>VLOOKUP(Table26[[#This Row],[Kybermittari V2 numero]],Languages!B:F,4,FALSE)</f>
        <v>Haavoittuvuusarviointeja suoritetaan aika ajoin ja määriteltyjen tilanteiden kuten järjestelmämuutosten tai ulkoisten tapahtumien yhteydessä.</v>
      </c>
      <c r="E388" s="39" t="str">
        <f>VLOOKUP(Table26[[#This Row],[Kybermittari V2 numero]],'C2M2 V2.1'!K:M,2,FALSE)</f>
        <v>sama</v>
      </c>
      <c r="F388" s="39" t="str">
        <f>VLOOKUP(Table26[[#This Row],[Kybermittari V2 numero]],'C2M2 V2.1'!K:M,3,FALSE)</f>
        <v>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v>
      </c>
      <c r="G388" s="39" t="str">
        <f>VLOOKUP(Table26[[#This Row],[Kybermittari V2 numero]],Table46[[V2 lähin]:[Sama kuin B]],2,FALSE)</f>
        <v>THREAT-1f</v>
      </c>
    </row>
    <row r="389" spans="2:7" ht="205.2" x14ac:dyDescent="0.3">
      <c r="B389" s="37" t="s">
        <v>479</v>
      </c>
      <c r="C389" s="38"/>
      <c r="D389" s="39" t="str">
        <f>VLOOKUP(Table26[[#This Row],[Kybermittari V2 numero]],Languages!B:F,4,FALSE)</f>
        <v>Tunnistetut haavoittuvuudet analysoidaan, priorisoidaan ja niihin puututaan tilanteen edellyttämin keinoin.</v>
      </c>
      <c r="E389" s="39" t="str">
        <f>VLOOKUP(Table26[[#This Row],[Kybermittari V2 numero]],'C2M2 V2.1'!K:M,2,FALSE)</f>
        <v>sama</v>
      </c>
      <c r="F389" s="39" t="str">
        <f>VLOOKUP(Table26[[#This Row],[Kybermittari V2 numero]],'C2M2 V2.1'!K:M,3,FALSE)</f>
        <v>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v>
      </c>
      <c r="G389" s="39" t="str">
        <f>VLOOKUP(Table26[[#This Row],[Kybermittari V2 numero]],Table46[[V2 lähin]:[Sama kuin B]],2,FALSE)</f>
        <v>THREAT-1g</v>
      </c>
    </row>
    <row r="390" spans="2:7" ht="45.6" x14ac:dyDescent="0.3">
      <c r="B390" s="37" t="s">
        <v>480</v>
      </c>
      <c r="C390" s="38"/>
      <c r="D390" s="39" t="str">
        <f>VLOOKUP(Table26[[#This Row],[Kybermittari V2 numero]],Languages!B:F,4,FALSE)</f>
        <v>Ohjelmistokorjausten vaikutus toiminnon operatiiviseen toimintaan arvioidaan ennen korjausten asentamista.</v>
      </c>
      <c r="E390" s="39" t="str">
        <f>VLOOKUP(Table26[[#This Row],[Kybermittari V2 numero]],'C2M2 V2.1'!K:M,2,FALSE)</f>
        <v>Pieni muutos</v>
      </c>
      <c r="F390" s="39" t="str">
        <f>VLOOKUP(Table26[[#This Row],[Kybermittari V2 numero]],'C2M2 V2.1'!K:M,3,FALSE)</f>
        <v>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v>
      </c>
      <c r="G390" s="39" t="str">
        <f>VLOOKUP(Table26[[#This Row],[Kybermittari V2 numero]],Table46[[V2 lähin]:[Sama kuin B]],2,FALSE)</f>
        <v>THREAT-1h</v>
      </c>
    </row>
    <row r="391" spans="2:7" ht="114" x14ac:dyDescent="0.3">
      <c r="B391" s="37" t="s">
        <v>481</v>
      </c>
      <c r="C391" s="38"/>
      <c r="D391" s="39" t="str">
        <f>VLOOKUP(Table26[[#This Row],[Kybermittari V2 numero]],Languages!B:F,4,FALSE)</f>
        <v>Tietoa löydetyistä haavoittuvuuksista jaetaan organisaation määrittelemille sidosryhmille.</v>
      </c>
      <c r="E391" s="39" t="str">
        <f>VLOOKUP(Table26[[#This Row],[Kybermittari V2 numero]],'C2M2 V2.1'!K:M,2,FALSE)</f>
        <v>Pieni muutos</v>
      </c>
      <c r="F391" s="39" t="str">
        <f>VLOOKUP(Table26[[#This Row],[Kybermittari V2 numero]],'C2M2 V2.1'!K:M,3,FALSE)</f>
        <v>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v>
      </c>
      <c r="G391" s="39" t="str">
        <f>VLOOKUP(Table26[[#This Row],[Kybermittari V2 numero]],Table46[[V2 lähin]:[Sama kuin B]],2,FALSE)</f>
        <v>THREAT-1i</v>
      </c>
    </row>
    <row r="392" spans="2:7" ht="91.2" x14ac:dyDescent="0.3">
      <c r="B392" s="37" t="s">
        <v>482</v>
      </c>
      <c r="C392" s="38"/>
      <c r="D392" s="39" t="str">
        <f>VLOOKUP(Table26[[#This Row],[Kybermittari V2 numero]],Languages!B:F,4,FALSE)</f>
        <v>Haavoittuvuusarvioinnit suorittaa toiminnon operatiivisesta toiminnasta irrallaan oleva riippumaton taho.</v>
      </c>
      <c r="E392" s="39" t="str">
        <f>VLOOKUP(Table26[[#This Row],[Kybermittari V2 numero]],'C2M2 V2.1'!K:M,2,FALSE)</f>
        <v>sama</v>
      </c>
      <c r="F392" s="39" t="str">
        <f>VLOOKUP(Table26[[#This Row],[Kybermittari V2 numero]],'C2M2 V2.1'!K:M,3,FALSE)</f>
        <v>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v>
      </c>
      <c r="G392" s="39" t="str">
        <f>VLOOKUP(Table26[[#This Row],[Kybermittari V2 numero]],Table46[[V2 lähin]:[Sama kuin B]],2,FALSE)</f>
        <v>THREAT-1k</v>
      </c>
    </row>
    <row r="393" spans="2:7" ht="57" x14ac:dyDescent="0.3">
      <c r="B393" s="37" t="s">
        <v>483</v>
      </c>
      <c r="C393" s="38"/>
      <c r="D393" s="39" t="str">
        <f>VLOOKUP(Table26[[#This Row],[Kybermittari V2 numero]],Languages!B:F,4,FALSE)</f>
        <v>Tunnistetut haavoittuvuudet, joihin liittyy korkeampi riski, ohjataan eteenpäin organisaation riskienhallintaprosessiin toimenpiteitä varten.</v>
      </c>
      <c r="E393" s="39" t="e">
        <f>VLOOKUP(Table26[[#This Row],[Kybermittari V2 numero]],'C2M2 V2.1'!K:M,2,FALSE)</f>
        <v>#N/A</v>
      </c>
      <c r="F393" s="39" t="e">
        <f>VLOOKUP(Table26[[#This Row],[Kybermittari V2 numero]],'C2M2 V2.1'!K:M,3,FALSE)</f>
        <v>#N/A</v>
      </c>
      <c r="G393" s="39">
        <f>VLOOKUP(Table26[[#This Row],[Kybermittari V2 numero]],Table46[[V2 lähin]:[Sama kuin B]],2,FALSE)</f>
        <v>0</v>
      </c>
    </row>
    <row r="394" spans="2:7" ht="125.4" x14ac:dyDescent="0.3">
      <c r="B394" s="37" t="s">
        <v>484</v>
      </c>
      <c r="C394" s="38"/>
      <c r="D394" s="39" t="str">
        <f>VLOOKUP(Table26[[#This Row],[Kybermittari V2 numero]],Languages!B:F,4,FALSE)</f>
        <v>Haavoittuvuuksien seurantaan kuuluu myös soveltuvin osin niiden johdosta toteutettujen toimenpiteiden tarkastaminen.</v>
      </c>
      <c r="E394" s="39" t="str">
        <f>VLOOKUP(Table26[[#This Row],[Kybermittari V2 numero]],'C2M2 V2.1'!K:M,2,FALSE)</f>
        <v>Pieni muutos</v>
      </c>
      <c r="F394" s="39" t="str">
        <f>VLOOKUP(Table26[[#This Row],[Kybermittari V2 numero]],'C2M2 V2.1'!K:M,3,FALSE)</f>
        <v>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v>
      </c>
      <c r="G394" s="39" t="str">
        <f>VLOOKUP(Table26[[#This Row],[Kybermittari V2 numero]],Table46[[V2 lähin]:[Sama kuin B]],2,FALSE)</f>
        <v>THREAT-1l</v>
      </c>
    </row>
    <row r="395" spans="2:7" ht="102.6" x14ac:dyDescent="0.3">
      <c r="B395" s="37" t="s">
        <v>486</v>
      </c>
      <c r="C395" s="38"/>
      <c r="D395" s="39" t="str">
        <f>VLOOKUP(Table26[[#This Row],[Kybermittari V2 numero]],Languages!B:F,4,FALSE)</f>
        <v>Uhkien tunnistamisen tueksi on tunnistettu soveltuvia tietolähteitä. Tasolla 1 tämän ei tarvitse olla systemaattista ja säännöllistä.</v>
      </c>
      <c r="E395" s="39" t="str">
        <f>VLOOKUP(Table26[[#This Row],[Kybermittari V2 numero]],'C2M2 V2.1'!K:M,2,FALSE)</f>
        <v>sama</v>
      </c>
      <c r="F395" s="39" t="str">
        <f>VLOOKUP(Table26[[#This Row],[Kybermittari V2 numero]],'C2M2 V2.1'!K:M,3,FALSE)</f>
        <v>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v>
      </c>
      <c r="G395" s="39" t="str">
        <f>VLOOKUP(Table26[[#This Row],[Kybermittari V2 numero]],Table46[[V2 lähin]:[Sama kuin B]],2,FALSE)</f>
        <v>THREAT-2a</v>
      </c>
    </row>
    <row r="396" spans="2:7" ht="114" x14ac:dyDescent="0.3">
      <c r="B396" s="37" t="s">
        <v>487</v>
      </c>
      <c r="C396" s="38"/>
      <c r="D396" s="39" t="str">
        <f>VLOOKUP(Table26[[#This Row],[Kybermittari V2 numero]],Languages!B:F,4,FALSE)</f>
        <v>Uhkatietoa kerätään ja sitä tulkitaan toimintoa varten. Tasolla 1 tämän ei tarvitse olla systemaattista ja säännöllistä.</v>
      </c>
      <c r="E396" s="39" t="str">
        <f>VLOOKUP(Table26[[#This Row],[Kybermittari V2 numero]],'C2M2 V2.1'!K:M,2,FALSE)</f>
        <v>pieni muutos</v>
      </c>
      <c r="F396" s="39" t="str">
        <f>VLOOKUP(Table26[[#This Row],[Kybermittari V2 numero]],'C2M2 V2.1'!K:M,3,FALSE)</f>
        <v>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v>
      </c>
      <c r="G396" s="39" t="str">
        <f>VLOOKUP(Table26[[#This Row],[Kybermittari V2 numero]],Table46[[V2 lähin]:[Sama kuin B]],2,FALSE)</f>
        <v>THREAT-2b</v>
      </c>
    </row>
    <row r="397" spans="2:7" ht="114" x14ac:dyDescent="0.3">
      <c r="B397" s="37" t="s">
        <v>488</v>
      </c>
      <c r="C397" s="38"/>
      <c r="D397" s="39" t="str">
        <f>VLOOKUP(Table26[[#This Row],[Kybermittari V2 numero]],Languages!B:F,4,FALSE)</f>
        <v>Toiminnon kannalta olennaisiin uhkiin puututaan (esimerkiksi lisäämällä valvontaa tai seuraamalla uhkien kehitystä). Tasolla 1 tämän ei tarvitse olla systemaattista ja säännöllistä.</v>
      </c>
      <c r="E397" s="39" t="str">
        <f>VLOOKUP(Table26[[#This Row],[Kybermittari V2 numero]],'C2M2 V2.1'!K:M,2,FALSE)</f>
        <v>sama</v>
      </c>
      <c r="F397" s="39" t="str">
        <f>VLOOKUP(Table26[[#This Row],[Kybermittari V2 numero]],'C2M2 V2.1'!K:M,3,FALSE)</f>
        <v>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v>
      </c>
      <c r="G397" s="39" t="str">
        <f>VLOOKUP(Table26[[#This Row],[Kybermittari V2 numero]],Table46[[V2 lähin]:[Sama kuin B]],2,FALSE)</f>
        <v>THREAT-2d</v>
      </c>
    </row>
    <row r="398" spans="2:7" ht="148.19999999999999" x14ac:dyDescent="0.3">
      <c r="B398" s="37" t="s">
        <v>489</v>
      </c>
      <c r="C398" s="38"/>
      <c r="D398" s="39" t="str">
        <f>VLOOKUP(Table26[[#This Row],[Kybermittari V2 numero]],Languages!B:F,4,FALSE)</f>
        <v>Toiminnolle on määritetty uhkaprofiili. Uhkaprofiilissa kuvataan mahdolliset uhkatekijät sekä esimerkiksi näiden motiivit, aikomukset, kyvykkyydet ja kohteet.</v>
      </c>
      <c r="E398" s="39" t="str">
        <f>VLOOKUP(Table26[[#This Row],[Kybermittari V2 numero]],'C2M2 V2.1'!K:M,2,FALSE)</f>
        <v>Pieni muutos</v>
      </c>
      <c r="F398" s="39" t="str">
        <f>VLOOKUP(Table26[[#This Row],[Kybermittari V2 numero]],'C2M2 V2.1'!K:M,3,FALSE)</f>
        <v>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v>
      </c>
      <c r="G398" s="39" t="str">
        <f>VLOOKUP(Table26[[#This Row],[Kybermittari V2 numero]],Table46[[V2 lähin]:[Sama kuin B]],2,FALSE)</f>
        <v>THREAT-2e</v>
      </c>
    </row>
    <row r="399" spans="2:7" ht="102.6" x14ac:dyDescent="0.3">
      <c r="B399" s="37" t="s">
        <v>490</v>
      </c>
      <c r="C399" s="38"/>
      <c r="D399" s="39" t="str">
        <f>VLOOKUP(Table26[[#This Row],[Kybermittari V2 numero]],Languages!B:F,4,FALSE)</f>
        <v>Uhkatiedon lähteet kattavat kaikki uhkaprofiilin eri osat ja näitä tietolähteitä seurataan säännöllisesti.</v>
      </c>
      <c r="E399" s="39" t="str">
        <f>VLOOKUP(Table26[[#This Row],[Kybermittari V2 numero]],'C2M2 V2.1'!K:M,2,FALSE)</f>
        <v>sama</v>
      </c>
      <c r="F399" s="39" t="str">
        <f>VLOOKUP(Table26[[#This Row],[Kybermittari V2 numero]],'C2M2 V2.1'!K:M,3,FALSE)</f>
        <v>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v>
      </c>
      <c r="G399" s="39" t="str">
        <f>VLOOKUP(Table26[[#This Row],[Kybermittari V2 numero]],Table46[[V2 lähin]:[Sama kuin B]],2,FALSE)</f>
        <v>THREAT-2f</v>
      </c>
    </row>
    <row r="400" spans="2:7" ht="114" x14ac:dyDescent="0.3">
      <c r="B400" s="37" t="s">
        <v>491</v>
      </c>
      <c r="C400" s="38"/>
      <c r="D400" s="39" t="str">
        <f>VLOOKUP(Table26[[#This Row],[Kybermittari V2 numero]],Languages!B:F,4,FALSE)</f>
        <v>Tunnistetut uhat analysoidaan, priorisoidaan ja niihin puututaan tilanteen edellyttämin keinoin.</v>
      </c>
      <c r="E400" s="39" t="str">
        <f>VLOOKUP(Table26[[#This Row],[Kybermittari V2 numero]],'C2M2 V2.1'!K:M,2,FALSE)</f>
        <v>sama</v>
      </c>
      <c r="F400" s="39" t="str">
        <f>VLOOKUP(Table26[[#This Row],[Kybermittari V2 numero]],'C2M2 V2.1'!K:M,3,FALSE)</f>
        <v>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v>
      </c>
      <c r="G400" s="39" t="str">
        <f>VLOOKUP(Table26[[#This Row],[Kybermittari V2 numero]],Table46[[V2 lähin]:[Sama kuin B]],2,FALSE)</f>
        <v>THREAT-2g</v>
      </c>
    </row>
    <row r="401" spans="2:7" ht="159.6" x14ac:dyDescent="0.3">
      <c r="B401" s="37" t="s">
        <v>492</v>
      </c>
      <c r="C401" s="38"/>
      <c r="D401" s="39" t="str">
        <f>VLOOKUP(Table26[[#This Row],[Kybermittari V2 numero]],Languages!B:F,4,FALSE)</f>
        <v>Uhkatietoa vaihdetaan organisaation määrittelemien sidosryhmien kanssa (näitä voivat olla esimerkiksi palveluntoimittajat, viranomaiset, toimialan muut organisaatiot, ISAC-ryhmät tai organisaation muut sisäiset ja ulkoiset sidosryhmät).</v>
      </c>
      <c r="E401" s="39" t="str">
        <f>VLOOKUP(Table26[[#This Row],[Kybermittari V2 numero]],'C2M2 V2.1'!K:M,2,FALSE)</f>
        <v>Pieni muutos</v>
      </c>
      <c r="F401" s="39" t="str">
        <f>VLOOKUP(Table26[[#This Row],[Kybermittari V2 numero]],'C2M2 V2.1'!K:M,3,FALSE)</f>
        <v>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v>
      </c>
      <c r="G401" s="39" t="str">
        <f>VLOOKUP(Table26[[#This Row],[Kybermittari V2 numero]],Table46[[V2 lähin]:[Sama kuin B]],2,FALSE)</f>
        <v>THREAT-2h</v>
      </c>
    </row>
    <row r="402" spans="2:7" ht="102.6" x14ac:dyDescent="0.3">
      <c r="B402" s="37" t="s">
        <v>493</v>
      </c>
      <c r="C402" s="38"/>
      <c r="D402" s="39" t="str">
        <f>VLOOKUP(Table26[[#This Row],[Kybermittari V2 numero]],Languages!B:F,4,FALSE)</f>
        <v>Toiminnon uhkaprofiili päivitetään aika ajoin ja määriteltyjen tilanteiden kuten järjestelmämuutosten tai ulkoisten tapahtumien yhteydessä.</v>
      </c>
      <c r="E402" s="39" t="str">
        <f>VLOOKUP(Table26[[#This Row],[Kybermittari V2 numero]],'C2M2 V2.1'!K:M,2,FALSE)</f>
        <v>sama</v>
      </c>
      <c r="F402" s="39" t="str">
        <f>VLOOKUP(Table26[[#This Row],[Kybermittari V2 numero]],'C2M2 V2.1'!K:M,3,FALSE)</f>
        <v>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v>
      </c>
      <c r="G402" s="39" t="str">
        <f>VLOOKUP(Table26[[#This Row],[Kybermittari V2 numero]],Table46[[V2 lähin]:[Sama kuin B]],2,FALSE)</f>
        <v>THREAT-2i</v>
      </c>
    </row>
    <row r="403" spans="2:7" ht="57" x14ac:dyDescent="0.3">
      <c r="B403" s="37" t="s">
        <v>494</v>
      </c>
      <c r="C403" s="38"/>
      <c r="D403" s="39" t="str">
        <f>VLOOKUP(Table26[[#This Row],[Kybermittari V2 numero]],Languages!B:F,4,FALSE)</f>
        <v>Tunnistetut uhat, joihin liittyy korkeampi riski, ohjataan eteenpäin organisaation riskienhallintaprosessiin jatkotoimenpiteitä varten.</v>
      </c>
      <c r="E403" s="39" t="e">
        <f>VLOOKUP(Table26[[#This Row],[Kybermittari V2 numero]],'C2M2 V2.1'!K:M,2,FALSE)</f>
        <v>#N/A</v>
      </c>
      <c r="F403" s="39" t="e">
        <f>VLOOKUP(Table26[[#This Row],[Kybermittari V2 numero]],'C2M2 V2.1'!K:M,3,FALSE)</f>
        <v>#N/A</v>
      </c>
      <c r="G403" s="39">
        <f>VLOOKUP(Table26[[#This Row],[Kybermittari V2 numero]],Table46[[V2 lähin]:[Sama kuin B]],2,FALSE)</f>
        <v>0</v>
      </c>
    </row>
    <row r="404" spans="2:7" ht="182.4" x14ac:dyDescent="0.3">
      <c r="B404" s="37" t="s">
        <v>495</v>
      </c>
      <c r="C404" s="38"/>
      <c r="D404" s="39" t="str">
        <f>VLOOKUP(Table26[[#This Row],[Kybermittari V2 numero]],Languages!B:F,4,FALSE)</f>
        <v>Uhkien seurannassa ja niihin reagoimisessa noudatetaan ennalta määriteltyjä toimintatiloja [kts. SITUATION-3h].</v>
      </c>
      <c r="E404" s="39" t="str">
        <f>VLOOKUP(Table26[[#This Row],[Kybermittari V2 numero]],'C2M2 V2.1'!K:M,2,FALSE)</f>
        <v>pieni muutos</v>
      </c>
      <c r="F404" s="39" t="str">
        <f>VLOOKUP(Table26[[#This Row],[Kybermittari V2 numero]],'C2M2 V2.1'!K:M,3,FALSE)</f>
        <v>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v>
      </c>
      <c r="G404" s="39" t="str">
        <f>VLOOKUP(Table26[[#This Row],[Kybermittari V2 numero]],Table46[[V2 lähin]:[Sama kuin B]],2,FALSE)</f>
        <v>THREAT-2j</v>
      </c>
    </row>
    <row r="405" spans="2:7" ht="171" x14ac:dyDescent="0.3">
      <c r="B405" s="37" t="s">
        <v>496</v>
      </c>
      <c r="C405" s="38"/>
      <c r="D405" s="39" t="str">
        <f>VLOOKUP(Table26[[#This Row],[Kybermittari V2 numero]],Languages!B:F,4,FALSE)</f>
        <v>Uhkatietoa käsitellään noudattaen turvallisia ja mahdollisimman reaaliaikaisia menetelmiä, joilla varmistetaan uhkien nopea analysointi ja nopea puuttuminen.</v>
      </c>
      <c r="E405" s="39" t="str">
        <f>VLOOKUP(Table26[[#This Row],[Kybermittari V2 numero]],'C2M2 V2.1'!K:M,2,FALSE)</f>
        <v>sama</v>
      </c>
      <c r="F405" s="39" t="str">
        <f>VLOOKUP(Table26[[#This Row],[Kybermittari V2 numero]],'C2M2 V2.1'!K:M,3,FALSE)</f>
        <v>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v>
      </c>
      <c r="G405" s="39" t="str">
        <f>VLOOKUP(Table26[[#This Row],[Kybermittari V2 numero]],Table46[[V2 lähin]:[Sama kuin B]],2,FALSE)</f>
        <v>THREAT-2k</v>
      </c>
    </row>
    <row r="406" spans="2:7" ht="91.2" x14ac:dyDescent="0.3">
      <c r="B406" s="37" t="s">
        <v>497</v>
      </c>
      <c r="C406" s="38"/>
      <c r="D406" s="39" t="str">
        <f>VLOOKUP(Table26[[#This Row],[Kybermittari V2 numero]],Languages!B:F,4,FALSE)</f>
        <v>THREAT-osion toimintaa varten on määritetty dokumentoidut toimintatavat, joita noudatetaan ja päivitetään säännöllisesti.</v>
      </c>
      <c r="E406" s="39" t="str">
        <f>VLOOKUP(Table26[[#This Row],[Kybermittari V2 numero]],'C2M2 V2.1'!K:M,2,FALSE)</f>
        <v>sama</v>
      </c>
      <c r="F406" s="39" t="str">
        <f>VLOOKUP(Table26[[#This Row],[Kybermittari V2 numero]],'C2M2 V2.1'!K:M,3,FALSE)</f>
        <v>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c r="G406" s="39" t="str">
        <f>VLOOKUP(Table26[[#This Row],[Kybermittari V2 numero]],Table46[[V2 lähin]:[Sama kuin B]],2,FALSE)</f>
        <v>THREAT-3a</v>
      </c>
    </row>
    <row r="407" spans="2:7" ht="239.4" x14ac:dyDescent="0.3">
      <c r="B407" s="37" t="s">
        <v>498</v>
      </c>
      <c r="C407" s="38"/>
      <c r="D407" s="39" t="str">
        <f>VLOOKUP(Table26[[#This Row],[Kybermittari V2 numero]],Languages!B:F,4,FALSE)</f>
        <v>THREAT-osion toimintaa varten on tarjolla riittävät resurssit (henkilöstö, rahoitus ja työkalut).</v>
      </c>
      <c r="E407" s="39" t="str">
        <f>VLOOKUP(Table26[[#This Row],[Kybermittari V2 numero]],'C2M2 V2.1'!K:M,2,FALSE)</f>
        <v>sama</v>
      </c>
      <c r="F407" s="39" t="str">
        <f>VLOOKUP(Table26[[#This Row],[Kybermittari V2 numero]],'C2M2 V2.1'!K:M,3,FALSE)</f>
        <v>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407" s="39" t="str">
        <f>VLOOKUP(Table26[[#This Row],[Kybermittari V2 numero]],Table46[[V2 lähin]:[Sama kuin B]],2,FALSE)</f>
        <v>THREAT-3b</v>
      </c>
    </row>
    <row r="408" spans="2:7" ht="182.4" x14ac:dyDescent="0.3">
      <c r="B408" s="37" t="s">
        <v>499</v>
      </c>
      <c r="C408" s="38"/>
      <c r="D408" s="39" t="str">
        <f>VLOOKUP(Table26[[#This Row],[Kybermittari V2 numero]],Languages!B:F,4,FALSE)</f>
        <v>THREAT-osion toimintaa ohjataan vaatimuksilla, jotka on asetettu organisaation johtotason politiikassa (tai vastaavassa ohjeistuksessa).</v>
      </c>
      <c r="E408" s="39" t="str">
        <f>VLOOKUP(Table26[[#This Row],[Kybermittari V2 numero]],'C2M2 V2.1'!K:M,2,FALSE)</f>
        <v>sama</v>
      </c>
      <c r="F408" s="39" t="str">
        <f>VLOOKUP(Table26[[#This Row],[Kybermittari V2 numero]],'C2M2 V2.1'!K:M,3,FALSE)</f>
        <v>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v>
      </c>
      <c r="G408" s="39" t="str">
        <f>VLOOKUP(Table26[[#This Row],[Kybermittari V2 numero]],Table46[[V2 lähin]:[Sama kuin B]],2,FALSE)</f>
        <v>THREAT-3c</v>
      </c>
    </row>
    <row r="409" spans="2:7" ht="182.4" x14ac:dyDescent="0.3">
      <c r="B409" s="37" t="s">
        <v>500</v>
      </c>
      <c r="C409" s="38"/>
      <c r="D409" s="39" t="str">
        <f>VLOOKUP(Table26[[#This Row],[Kybermittari V2 numero]],Languages!B:F,4,FALSE)</f>
        <v>THREAT-osion toimintaa suorittavilla työntekijöillä on riittävät tiedot ja taidot tehtäviensä suorittamiseen.</v>
      </c>
      <c r="E409" s="39" t="str">
        <f>VLOOKUP(Table26[[#This Row],[Kybermittari V2 numero]],'C2M2 V2.1'!K:M,2,FALSE)</f>
        <v>sama</v>
      </c>
      <c r="F409" s="39" t="str">
        <f>VLOOKUP(Table26[[#This Row],[Kybermittari V2 numero]],'C2M2 V2.1'!K:M,3,FALSE)</f>
        <v>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409" s="39" t="str">
        <f>VLOOKUP(Table26[[#This Row],[Kybermittari V2 numero]],Table46[[V2 lähin]:[Sama kuin B]],2,FALSE)</f>
        <v>THREAT-3e</v>
      </c>
    </row>
    <row r="410" spans="2:7" ht="159.6" x14ac:dyDescent="0.3">
      <c r="B410" s="37" t="s">
        <v>501</v>
      </c>
      <c r="C410" s="38"/>
      <c r="D410" s="39" t="str">
        <f>VLOOKUP(Table26[[#This Row],[Kybermittari V2 numero]],Languages!B:F,4,FALSE)</f>
        <v>THREAT-osion toiminnan suorittamiseen tarvittavat vastuut, tilivelvollisuudet ja valtuutukset on jalkautettu soveltuville työntekijöille.</v>
      </c>
      <c r="E410" s="39" t="str">
        <f>VLOOKUP(Table26[[#This Row],[Kybermittari V2 numero]],'C2M2 V2.1'!K:M,2,FALSE)</f>
        <v>sama</v>
      </c>
      <c r="F410" s="39" t="str">
        <f>VLOOKUP(Table26[[#This Row],[Kybermittari V2 numero]],'C2M2 V2.1'!K:M,3,FALSE)</f>
        <v>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410" s="39" t="str">
        <f>VLOOKUP(Table26[[#This Row],[Kybermittari V2 numero]],Table46[[V2 lähin]:[Sama kuin B]],2,FALSE)</f>
        <v>THREAT-3d</v>
      </c>
    </row>
    <row r="411" spans="2:7" ht="34.200000000000003" x14ac:dyDescent="0.3">
      <c r="B411" s="37" t="s">
        <v>502</v>
      </c>
      <c r="C411" s="38"/>
      <c r="D411" s="39" t="str">
        <f>VLOOKUP(Table26[[#This Row],[Kybermittari V2 numero]],Languages!B:F,4,FALSE)</f>
        <v>THREAT-osion toiminnan vaikuttavuutta arvioidaan ja seurataan.</v>
      </c>
      <c r="E411" s="39" t="str">
        <f>VLOOKUP(Table26[[#This Row],[Kybermittari V2 numero]],'C2M2 V2.1'!K:M,2,FALSE)</f>
        <v>sama</v>
      </c>
      <c r="F411" s="39" t="str">
        <f>VLOOKUP(Table26[[#This Row],[Kybermittari V2 numero]],'C2M2 V2.1'!K:M,3,FALSE)</f>
        <v>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v>
      </c>
      <c r="G411" s="39" t="str">
        <f>VLOOKUP(Table26[[#This Row],[Kybermittari V2 numero]],Table46[[V2 lähin]:[Sama kuin B]],2,FALSE)</f>
        <v>THREAT-3f</v>
      </c>
    </row>
    <row r="412" spans="2:7" ht="136.80000000000001" x14ac:dyDescent="0.3">
      <c r="B412" s="37" t="s">
        <v>679</v>
      </c>
      <c r="C412" s="38"/>
      <c r="D412" s="39" t="str">
        <f>VLOOKUP(Table26[[#This Row],[Kybermittari V2 numero]],Languages!B:F,4,FALSE)</f>
        <v>Toiminnon kyberturvallisuuteen liittyvät vastuut on tunnistettu. Tasolla 1 tämän ei tarvitse olla systemaattista ja säännöllistä.</v>
      </c>
      <c r="E412" s="39" t="str">
        <f>VLOOKUP(Table26[[#This Row],[Kybermittari V2 numero]],'C2M2 V2.1'!K:M,2,FALSE)</f>
        <v>sama</v>
      </c>
      <c r="F412" s="39" t="str">
        <f>VLOOKUP(Table26[[#This Row],[Kybermittari V2 numero]],'C2M2 V2.1'!K:M,3,FALSE)</f>
        <v>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v>
      </c>
      <c r="G412" s="39" t="str">
        <f>VLOOKUP(Table26[[#This Row],[Kybermittari V2 numero]],Table46[[V2 lähin]:[Sama kuin B]],2,FALSE)</f>
        <v>WORKFORCE-3a</v>
      </c>
    </row>
    <row r="413" spans="2:7" ht="91.2" x14ac:dyDescent="0.3">
      <c r="B413" s="37" t="s">
        <v>680</v>
      </c>
      <c r="C413" s="38"/>
      <c r="D413" s="39" t="str">
        <f>VLOOKUP(Table26[[#This Row],[Kybermittari V2 numero]],Languages!B:F,4,FALSE)</f>
        <v>Kyberturvallisuuteen liittyvät vastuut on osoitettu nimetyille henkilöille. Tasolla 1 tämän ei tarvitse olla systemaattista ja säännöllistä.</v>
      </c>
      <c r="E413" s="39" t="str">
        <f>VLOOKUP(Table26[[#This Row],[Kybermittari V2 numero]],'C2M2 V2.1'!K:M,2,FALSE)</f>
        <v>sama</v>
      </c>
      <c r="F413" s="39" t="str">
        <f>VLOOKUP(Table26[[#This Row],[Kybermittari V2 numero]],'C2M2 V2.1'!K:M,3,FALSE)</f>
        <v>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v>
      </c>
      <c r="G413" s="39" t="str">
        <f>VLOOKUP(Table26[[#This Row],[Kybermittari V2 numero]],Table46[[V2 lähin]:[Sama kuin B]],2,FALSE)</f>
        <v>WORKFORCE-3b</v>
      </c>
    </row>
    <row r="414" spans="2:7" ht="102.6" x14ac:dyDescent="0.3">
      <c r="B414" s="37" t="s">
        <v>681</v>
      </c>
      <c r="C414" s="38"/>
      <c r="D414" s="39" t="str">
        <f>VLOOKUP(Table26[[#This Row],[Kybermittari V2 numero]],Languages!B:F,4,FALSE)</f>
        <v>Kyberturvallisuuteen liittyvät vastuut on osoitettu nimetyille rooleille (mukaan lukien mahdolliset ulkoiset palveluntarjoajat).</v>
      </c>
      <c r="E414" s="39" t="str">
        <f>VLOOKUP(Table26[[#This Row],[Kybermittari V2 numero]],'C2M2 V2.1'!K:M,2,FALSE)</f>
        <v>sama</v>
      </c>
      <c r="F414" s="39" t="str">
        <f>VLOOKUP(Table26[[#This Row],[Kybermittari V2 numero]],'C2M2 V2.1'!K:M,3,FALSE)</f>
        <v>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v>
      </c>
      <c r="G414" s="39" t="str">
        <f>VLOOKUP(Table26[[#This Row],[Kybermittari V2 numero]],Table46[[V2 lähin]:[Sama kuin B]],2,FALSE)</f>
        <v>WORKFORCE-3c</v>
      </c>
    </row>
    <row r="415" spans="2:7" ht="102.6" x14ac:dyDescent="0.3">
      <c r="B415" s="37" t="s">
        <v>682</v>
      </c>
      <c r="C415" s="38"/>
      <c r="D415" s="39" t="str">
        <f>VLOOKUP(Table26[[#This Row],[Kybermittari V2 numero]],Languages!B:F,4,FALSE)</f>
        <v>Kyberturvallisuuteen liittyvät vastuut on dokumentoitu.</v>
      </c>
      <c r="E415" s="39" t="str">
        <f>VLOOKUP(Table26[[#This Row],[Kybermittari V2 numero]],'C2M2 V2.1'!K:M,2,FALSE)</f>
        <v>sama</v>
      </c>
      <c r="F415" s="39" t="str">
        <f>VLOOKUP(Table26[[#This Row],[Kybermittari V2 numero]],'C2M2 V2.1'!K:M,3,FALSE)</f>
        <v>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v>
      </c>
      <c r="G415" s="39" t="str">
        <f>VLOOKUP(Table26[[#This Row],[Kybermittari V2 numero]],Table46[[V2 lähin]:[Sama kuin B]],2,FALSE)</f>
        <v>WORKFORCE-3d</v>
      </c>
    </row>
    <row r="416" spans="2:7" ht="114" x14ac:dyDescent="0.3">
      <c r="B416" s="37" t="s">
        <v>683</v>
      </c>
      <c r="C416" s="38"/>
      <c r="D416" s="39" t="str">
        <f>VLOOKUP(Table26[[#This Row],[Kybermittari V2 numero]],Languages!B:F,4,FALSE)</f>
        <v>Kyberturvallisuuteen liittyvät vastuut ja työtehtävien vaatimukset tarkastetaan ja päivitetään aika ajoin ja määriteltyjen tilanteiden kuten järjestelmämuutosten yhteydessä tai organisaatiorakenteen muuttuessa.</v>
      </c>
      <c r="E416" s="39" t="str">
        <f>VLOOKUP(Table26[[#This Row],[Kybermittari V2 numero]],'C2M2 V2.1'!K:M,2,FALSE)</f>
        <v>sama</v>
      </c>
      <c r="F416" s="39" t="str">
        <f>VLOOKUP(Table26[[#This Row],[Kybermittari V2 numero]],'C2M2 V2.1'!K:M,3,FALSE)</f>
        <v>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v>
      </c>
      <c r="G416" s="39" t="str">
        <f>VLOOKUP(Table26[[#This Row],[Kybermittari V2 numero]],Table46[[V2 lähin]:[Sama kuin B]],2,FALSE)</f>
        <v>WORKFORCE-3e</v>
      </c>
    </row>
    <row r="417" spans="2:7" ht="102.6" x14ac:dyDescent="0.3">
      <c r="B417" s="37" t="s">
        <v>684</v>
      </c>
      <c r="C417" s="38"/>
      <c r="D417" s="39" t="str">
        <f>VLOOKUP(Table26[[#This Row],[Kybermittari V2 numero]],Languages!B:F,4,FALSE)</f>
        <v>Osoitettuja kyberturvallisuuden vastuita hallitaan siten, että varmistutaan niiden riittävyydestä ja riittävästä päällekkäisyydestä (mukaan lukien henkilöstönvaihdosten suunnittelu).</v>
      </c>
      <c r="E417" s="39" t="str">
        <f>VLOOKUP(Table26[[#This Row],[Kybermittari V2 numero]],'C2M2 V2.1'!K:M,2,FALSE)</f>
        <v>sama</v>
      </c>
      <c r="F417" s="39" t="str">
        <f>VLOOKUP(Table26[[#This Row],[Kybermittari V2 numero]],'C2M2 V2.1'!K:M,3,FALSE)</f>
        <v>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v>
      </c>
      <c r="G417" s="39" t="str">
        <f>VLOOKUP(Table26[[#This Row],[Kybermittari V2 numero]],Table46[[V2 lähin]:[Sama kuin B]],2,FALSE)</f>
        <v>WORKFORCE-3f</v>
      </c>
    </row>
    <row r="418" spans="2:7" ht="171" x14ac:dyDescent="0.3">
      <c r="B418" s="37" t="s">
        <v>686</v>
      </c>
      <c r="C418" s="38"/>
      <c r="D418" s="39" t="str">
        <f>VLOOKUP(Table26[[#This Row],[Kybermittari V2 numero]],Languages!B:F,4,FALSE)</f>
        <v>Kyberturvallisuuskoulutusta on saatavana sellaisille työntekijöille, joille on osoitettu kyberturvallisuuteen liittyviä vastuita. Tasolla 1 tämän ei tarvitse olla systemaattista ja säännöllistä.</v>
      </c>
      <c r="E418" s="39" t="str">
        <f>VLOOKUP(Table26[[#This Row],[Kybermittari V2 numero]],'C2M2 V2.1'!K:M,2,FALSE)</f>
        <v>sama</v>
      </c>
      <c r="F418" s="39" t="str">
        <f>VLOOKUP(Table26[[#This Row],[Kybermittari V2 numero]],'C2M2 V2.1'!K:M,3,FALSE)</f>
        <v>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v>
      </c>
      <c r="G418" s="39" t="str">
        <f>VLOOKUP(Table26[[#This Row],[Kybermittari V2 numero]],Table46[[V2 lähin]:[Sama kuin B]],2,FALSE)</f>
        <v>WORKFORCE-4a</v>
      </c>
    </row>
    <row r="419" spans="2:7" ht="91.2" x14ac:dyDescent="0.3">
      <c r="B419" s="37" t="s">
        <v>687</v>
      </c>
      <c r="C419" s="38"/>
      <c r="D419" s="39" t="str">
        <f>VLOOKUP(Table26[[#This Row],[Kybermittari V2 numero]],Languages!B:F,4,FALSE)</f>
        <v>Kyberturvallisuuteen liittyvien tietojen, taitojen ja kykyjen vaatimukset ja niissä mahdollisesti ilmenevät puutteet on tunnistettu sekä nykyiset että tulevat tarpeet huomioiden. Tasolla 1 tämän ei tarvitse olla systemaattista ja säännöllistä.</v>
      </c>
      <c r="E419" s="39" t="str">
        <f>VLOOKUP(Table26[[#This Row],[Kybermittari V2 numero]],'C2M2 V2.1'!K:M,2,FALSE)</f>
        <v>sama</v>
      </c>
      <c r="F419" s="39" t="str">
        <f>VLOOKUP(Table26[[#This Row],[Kybermittari V2 numero]],'C2M2 V2.1'!K:M,3,FALSE)</f>
        <v>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v>
      </c>
      <c r="G419" s="39" t="str">
        <f>VLOOKUP(Table26[[#This Row],[Kybermittari V2 numero]],Table46[[V2 lähin]:[Sama kuin B]],2,FALSE)</f>
        <v>WORKFORCE-4b</v>
      </c>
    </row>
    <row r="420" spans="2:7" ht="79.8" x14ac:dyDescent="0.3">
      <c r="B420" s="37" t="s">
        <v>688</v>
      </c>
      <c r="C420" s="38"/>
      <c r="D420" s="39" t="str">
        <f>VLOOKUP(Table26[[#This Row],[Kybermittari V2 numero]],Languages!B:F,4,FALSE)</f>
        <v>Henkilöstön kouluttamiseen, rekrytointiin ja vaihtuvuuteen liittyvät toimet ovat linjassa keskenään siten, että havaittuihin henkilöstö- tai osaamispuutteisiin voidaan kohdistaa toimia.</v>
      </c>
      <c r="E420" s="39" t="str">
        <f>VLOOKUP(Table26[[#This Row],[Kybermittari V2 numero]],'C2M2 V2.1'!K:M,2,FALSE)</f>
        <v>pieni muutos</v>
      </c>
      <c r="F420" s="39" t="str">
        <f>VLOOKUP(Table26[[#This Row],[Kybermittari V2 numero]],'C2M2 V2.1'!K:M,3,FALSE)</f>
        <v>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v>
      </c>
      <c r="G420" s="39" t="str">
        <f>VLOOKUP(Table26[[#This Row],[Kybermittari V2 numero]],Table46[[V2 lähin]:[Sama kuin B]],2,FALSE)</f>
        <v>WORKFORCE-4c</v>
      </c>
    </row>
    <row r="421" spans="2:7" ht="114" x14ac:dyDescent="0.3">
      <c r="B421" s="37" t="s">
        <v>689</v>
      </c>
      <c r="C421" s="38"/>
      <c r="D421" s="39" t="str">
        <f>VLOOKUP(Table26[[#This Row],[Kybermittari V2 numero]],Languages!B:F,4,FALSE)</f>
        <v>Kyberturvallisuuskoulutus on edellytyksenä käyttö- tai pääsyoikeuksien myöntämiselle toiminnon kannalta tärkeisiin laitteisiin, ohjelmistoihin ja tietovarantoihin.</v>
      </c>
      <c r="E421" s="39" t="str">
        <f>VLOOKUP(Table26[[#This Row],[Kybermittari V2 numero]],'C2M2 V2.1'!K:M,2,FALSE)</f>
        <v>pieni muutos</v>
      </c>
      <c r="F421" s="39" t="str">
        <f>VLOOKUP(Table26[[#This Row],[Kybermittari V2 numero]],'C2M2 V2.1'!K:M,3,FALSE)</f>
        <v>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v>
      </c>
      <c r="G421" s="39" t="str">
        <f>VLOOKUP(Table26[[#This Row],[Kybermittari V2 numero]],Table46[[V2 lähin]:[Sama kuin B]],2,FALSE)</f>
        <v>WORKFORCE-4d</v>
      </c>
    </row>
    <row r="422" spans="2:7" ht="114" x14ac:dyDescent="0.3">
      <c r="B422" s="37" t="s">
        <v>690</v>
      </c>
      <c r="C422" s="38"/>
      <c r="D422" s="39" t="str">
        <f>VLOOKUP(Table26[[#This Row],[Kybermittari V2 numero]],Languages!B:F,4,FALSE)</f>
        <v>Koulutustoiminnan tehokkuutta arvioidaan aika ajoin ja koulutusta kehitetään tarpeen mukaan.</v>
      </c>
      <c r="E422" s="39" t="str">
        <f>VLOOKUP(Table26[[#This Row],[Kybermittari V2 numero]],'C2M2 V2.1'!K:M,2,FALSE)</f>
        <v>sama</v>
      </c>
      <c r="F422" s="39" t="str">
        <f>VLOOKUP(Table26[[#This Row],[Kybermittari V2 numero]],'C2M2 V2.1'!K:M,3,FALSE)</f>
        <v>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v>
      </c>
      <c r="G422" s="39" t="str">
        <f>VLOOKUP(Table26[[#This Row],[Kybermittari V2 numero]],Table46[[V2 lähin]:[Sama kuin B]],2,FALSE)</f>
        <v>WORKFORCE-4e</v>
      </c>
    </row>
    <row r="423" spans="2:7" ht="68.400000000000006" x14ac:dyDescent="0.3">
      <c r="B423" s="37" t="s">
        <v>691</v>
      </c>
      <c r="C423" s="38"/>
      <c r="D423" s="39" t="str">
        <f>VLOOKUP(Table26[[#This Row],[Kybermittari V2 numero]],Languages!B:F,4,FALSE)</f>
        <v>Koulutusohjelmiin sisältyy mahdollisuus jatko- ja lisäkoulutukseen niille työntekijöille, joilla on merkittäviä kyberturvallisuuteen liittyviä vastuita.</v>
      </c>
      <c r="E423" s="39" t="e">
        <f>VLOOKUP(Table26[[#This Row],[Kybermittari V2 numero]],'C2M2 V2.1'!K:M,2,FALSE)</f>
        <v>#N/A</v>
      </c>
      <c r="F423" s="39" t="e">
        <f>VLOOKUP(Table26[[#This Row],[Kybermittari V2 numero]],'C2M2 V2.1'!K:M,3,FALSE)</f>
        <v>#N/A</v>
      </c>
      <c r="G423" s="39">
        <f>VLOOKUP(Table26[[#This Row],[Kybermittari V2 numero]],Table46[[V2 lähin]:[Sama kuin B]],2,FALSE)</f>
        <v>0</v>
      </c>
    </row>
    <row r="424" spans="2:7" ht="159.6" x14ac:dyDescent="0.3">
      <c r="B424" s="37" t="s">
        <v>693</v>
      </c>
      <c r="C424" s="38"/>
      <c r="D424" s="39" t="str">
        <f>VLOOKUP(Table26[[#This Row],[Kybermittari V2 numero]],Languages!B:F,4,FALSE)</f>
        <v>Erilaisia tarkastuksia (esimerkiksi taustojen tarkistuksia, huumetestejä) suoritetaan uusia työntekijöitä palkatessa. Tasolla 1 tämän ei tarvitse olla systemaattista ja säännöllistä.</v>
      </c>
      <c r="E424" s="39" t="str">
        <f>VLOOKUP(Table26[[#This Row],[Kybermittari V2 numero]],'C2M2 V2.1'!K:M,2,FALSE)</f>
        <v>sama</v>
      </c>
      <c r="F424" s="39" t="str">
        <f>VLOOKUP(Table26[[#This Row],[Kybermittari V2 numero]],'C2M2 V2.1'!K:M,3,FALSE)</f>
        <v>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v>
      </c>
      <c r="G424" s="39" t="str">
        <f>VLOOKUP(Table26[[#This Row],[Kybermittari V2 numero]],Table46[[V2 lähin]:[Sama kuin B]],2,FALSE)</f>
        <v>WORKFORCE-1a</v>
      </c>
    </row>
    <row r="425" spans="2:7" ht="193.8" x14ac:dyDescent="0.3">
      <c r="B425" s="37" t="s">
        <v>694</v>
      </c>
      <c r="C425" s="38"/>
      <c r="D425" s="39" t="str">
        <f>VLOOKUP(Table26[[#This Row],[Kybermittari V2 numero]],Languages!B:F,4,FALSE)</f>
        <v>Työsuhteen päättymiseen liittyvissä menettelyissä huomioidaan kyberturvallisuus. Tasolla 1 tämän ei tarvitse olla systemaattista ja säännöllistä.</v>
      </c>
      <c r="E425" s="39" t="str">
        <f>VLOOKUP(Table26[[#This Row],[Kybermittari V2 numero]],'C2M2 V2.1'!K:M,2,FALSE)</f>
        <v>sama</v>
      </c>
      <c r="F425" s="39" t="str">
        <f>VLOOKUP(Table26[[#This Row],[Kybermittari V2 numero]],'C2M2 V2.1'!K:M,3,FALSE)</f>
        <v>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v>
      </c>
      <c r="G425" s="39" t="str">
        <f>VLOOKUP(Table26[[#This Row],[Kybermittari V2 numero]],Table46[[V2 lähin]:[Sama kuin B]],2,FALSE)</f>
        <v>WORKFORCE-1b</v>
      </c>
    </row>
    <row r="426" spans="2:7" ht="102.6" x14ac:dyDescent="0.3">
      <c r="B426" s="37" t="s">
        <v>695</v>
      </c>
      <c r="C426" s="38"/>
      <c r="D426" s="39" t="str">
        <f>VLOOKUP(Table26[[#This Row],[Kybermittari V2 numero]],Languages!B:F,4,FALSE)</f>
        <v>Erilaisia tarkastuksia suoritetaan sellaisille työntekijöille, joilla on käyttö- tai pääsyoikeus toiminnon kannalta tärkeisiin laitteisiin, ohjelmistoihin tai tietovarantoihin.</v>
      </c>
      <c r="E426" s="39" t="str">
        <f>VLOOKUP(Table26[[#This Row],[Kybermittari V2 numero]],'C2M2 V2.1'!K:M,2,FALSE)</f>
        <v>pieni muutos</v>
      </c>
      <c r="F426" s="39" t="str">
        <f>VLOOKUP(Table26[[#This Row],[Kybermittari V2 numero]],'C2M2 V2.1'!K:M,3,FALSE)</f>
        <v>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v>
      </c>
      <c r="G426" s="39" t="str">
        <f>VLOOKUP(Table26[[#This Row],[Kybermittari V2 numero]],Table46[[V2 lähin]:[Sama kuin B]],2,FALSE)</f>
        <v>WORKFORCE-1c</v>
      </c>
    </row>
    <row r="427" spans="2:7" ht="125.4" x14ac:dyDescent="0.3">
      <c r="B427" s="37" t="s">
        <v>696</v>
      </c>
      <c r="C427" s="38"/>
      <c r="D427" s="39" t="str">
        <f>VLOOKUP(Table26[[#This Row],[Kybermittari V2 numero]],Languages!B:F,4,FALSE)</f>
        <v>Työntekijöiden sisäisiin siirtoihin liittyvissä menettelyissä huomioidaan kyberturvallisuus.</v>
      </c>
      <c r="E427" s="39" t="str">
        <f>VLOOKUP(Table26[[#This Row],[Kybermittari V2 numero]],'C2M2 V2.1'!K:M,2,FALSE)</f>
        <v>muutos</v>
      </c>
      <c r="F427" s="39" t="str">
        <f>VLOOKUP(Table26[[#This Row],[Kybermittari V2 numero]],'C2M2 V2.1'!K:M,3,FALSE)</f>
        <v>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v>
      </c>
      <c r="G427" s="39" t="str">
        <f>VLOOKUP(Table26[[#This Row],[Kybermittari V2 numero]],Table46[[V2 lähin]:[Sama kuin B]],2,FALSE)</f>
        <v>WORKFORCE-1d</v>
      </c>
    </row>
    <row r="428" spans="2:7" ht="159.6" x14ac:dyDescent="0.3">
      <c r="B428" s="37" t="s">
        <v>697</v>
      </c>
      <c r="C428" s="38"/>
      <c r="D428" s="39" t="str">
        <f>VLOOKUP(Table26[[#This Row],[Kybermittari V2 numero]],Languages!B:F,4,FALSE)</f>
        <v>Käyttäjät ovat tietoisia vastuistaan liittyen laitteiden, ohjelmistojen ja tietovarantojen suojaamiseen ja hyväksyttyyn käyttöön.</v>
      </c>
      <c r="E428" s="39" t="str">
        <f>VLOOKUP(Table26[[#This Row],[Kybermittari V2 numero]],'C2M2 V2.1'!K:M,2,FALSE)</f>
        <v>pieni muutos</v>
      </c>
      <c r="F428" s="39" t="str">
        <f>VLOOKUP(Table26[[#This Row],[Kybermittari V2 numero]],'C2M2 V2.1'!K:M,3,FALSE)</f>
        <v>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v>
      </c>
      <c r="G428" s="39" t="str">
        <f>VLOOKUP(Table26[[#This Row],[Kybermittari V2 numero]],Table46[[V2 lähin]:[Sama kuin B]],2,FALSE)</f>
        <v>WORKFORCE-1e</v>
      </c>
    </row>
    <row r="429" spans="2:7" ht="102.6" x14ac:dyDescent="0.3">
      <c r="B429" s="37" t="s">
        <v>698</v>
      </c>
      <c r="C429" s="38"/>
      <c r="D429" s="39" t="str">
        <f>VLOOKUP(Table26[[#This Row],[Kybermittari V2 numero]],Languages!B:F,4,FALSE)</f>
        <v>Jokaista työtehtävää varten teetetään soveltuvat tarkistukset, jotka ovat suhteessa työtehtävän riskeihin (mukaan lukien työntekijät, toimittajat ja alihankkijat).</v>
      </c>
      <c r="E429" s="39" t="str">
        <f>VLOOKUP(Table26[[#This Row],[Kybermittari V2 numero]],'C2M2 V2.1'!K:M,2,FALSE)</f>
        <v>sama</v>
      </c>
      <c r="F429" s="39" t="str">
        <f>VLOOKUP(Table26[[#This Row],[Kybermittari V2 numero]],'C2M2 V2.1'!K:M,3,FALSE)</f>
        <v>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v>
      </c>
      <c r="G429" s="39" t="str">
        <f>VLOOKUP(Table26[[#This Row],[Kybermittari V2 numero]],Table46[[V2 lähin]:[Sama kuin B]],2,FALSE)</f>
        <v>WORKFORCE-1f</v>
      </c>
    </row>
    <row r="430" spans="2:7" ht="68.400000000000006" x14ac:dyDescent="0.3">
      <c r="B430" s="37" t="s">
        <v>2797</v>
      </c>
      <c r="C430" s="38"/>
      <c r="D430" s="39" t="str">
        <f>VLOOKUP(Table26[[#This Row],[Kybermittari V2 numero]],Languages!B:F,4,FALSE)</f>
        <v>Käytössä on viralliset menettelytavat sekä mahdolliset seuraamusmenettelyt tilanteisiin, joissa työntekijä lyö laimin kyberturvallisuuspolitiikan tai -säännöstön asettamia vaatimuksia.</v>
      </c>
      <c r="E430" s="39" t="e">
        <f>VLOOKUP(Table26[[#This Row],[Kybermittari V2 numero]],'C2M2 V2.1'!K:M,2,FALSE)</f>
        <v>#N/A</v>
      </c>
      <c r="F430" s="39" t="e">
        <f>VLOOKUP(Table26[[#This Row],[Kybermittari V2 numero]],'C2M2 V2.1'!K:M,3,FALSE)</f>
        <v>#N/A</v>
      </c>
      <c r="G430" s="39">
        <f>VLOOKUP(Table26[[#This Row],[Kybermittari V2 numero]],Table46[[V2 lähin]:[Sama kuin B]],2,FALSE)</f>
        <v>0</v>
      </c>
    </row>
    <row r="431" spans="2:7" ht="193.8" x14ac:dyDescent="0.3">
      <c r="B431" s="37" t="s">
        <v>699</v>
      </c>
      <c r="C431" s="38"/>
      <c r="D431" s="39" t="str">
        <f>VLOOKUP(Table26[[#This Row],[Kybermittari V2 numero]],Languages!B:F,4,FALSE)</f>
        <v>Henkilöstön kyberturvallisuustietoisuutta kohotetaan erilaisin toimin. Tasolla 1 tämän ei tarvitse olla systemaattista ja säännöllistä.</v>
      </c>
      <c r="E431" s="39" t="str">
        <f>VLOOKUP(Table26[[#This Row],[Kybermittari V2 numero]],'C2M2 V2.1'!K:M,2,FALSE)</f>
        <v>sama</v>
      </c>
      <c r="F431" s="39" t="str">
        <f>VLOOKUP(Table26[[#This Row],[Kybermittari V2 numero]],'C2M2 V2.1'!K:M,3,FALSE)</f>
        <v>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
      <c r="G431" s="39" t="str">
        <f>VLOOKUP(Table26[[#This Row],[Kybermittari V2 numero]],Table46[[V2 lähin]:[Sama kuin B]],2,FALSE)</f>
        <v>WORKFORCE-2a</v>
      </c>
    </row>
    <row r="432" spans="2:7" ht="205.2" x14ac:dyDescent="0.3">
      <c r="B432" s="37" t="s">
        <v>700</v>
      </c>
      <c r="C432" s="38"/>
      <c r="D432" s="39" t="str">
        <f>VLOOKUP(Table26[[#This Row],[Kybermittari V2 numero]],Languages!B:F,4,FALSE)</f>
        <v>Kyberturvallisuustietoisuutta kohottaville toimille on määritetty tavoitteita, joita ylläpidetään.</v>
      </c>
      <c r="E432" s="39" t="str">
        <f>VLOOKUP(Table26[[#This Row],[Kybermittari V2 numero]],'C2M2 V2.1'!K:M,2,FALSE)</f>
        <v>pieni muutos</v>
      </c>
      <c r="F432" s="39" t="str">
        <f>VLOOKUP(Table26[[#This Row],[Kybermittari V2 numero]],'C2M2 V2.1'!K:M,3,FALSE)</f>
        <v>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
      <c r="G432" s="39" t="str">
        <f>VLOOKUP(Table26[[#This Row],[Kybermittari V2 numero]],Table46[[V2 lähin]:[Sama kuin B]],2,FALSE)</f>
        <v>WORKFORCE-2b</v>
      </c>
    </row>
    <row r="433" spans="2:7" ht="114" x14ac:dyDescent="0.3">
      <c r="B433" s="37" t="s">
        <v>701</v>
      </c>
      <c r="C433" s="38"/>
      <c r="D433" s="39" t="str">
        <f>VLOOKUP(Table26[[#This Row],[Kybermittari V2 numero]],Languages!B:F,4,FALSE)</f>
        <v>Kyberturvallisuustietoisuuden kohottamisen tavoitteet ovat linjassa organisaation määrittämän uhkaprofiilin kanssa [kts. THREAT-2d].</v>
      </c>
      <c r="E433" s="39" t="str">
        <f>VLOOKUP(Table26[[#This Row],[Kybermittari V2 numero]],'C2M2 V2.1'!K:M,2,FALSE)</f>
        <v>pieni muutos</v>
      </c>
      <c r="F433" s="39" t="str">
        <f>VLOOKUP(Table26[[#This Row],[Kybermittari V2 numero]],'C2M2 V2.1'!K:M,3,FALSE)</f>
        <v>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
      <c r="G433" s="39" t="str">
        <f>VLOOKUP(Table26[[#This Row],[Kybermittari V2 numero]],Table46[[V2 lähin]:[Sama kuin B]],2,FALSE)</f>
        <v>WORKFORCE-2c</v>
      </c>
    </row>
    <row r="434" spans="2:7" ht="102.6" x14ac:dyDescent="0.3">
      <c r="B434" s="37" t="s">
        <v>702</v>
      </c>
      <c r="C434" s="38"/>
      <c r="D434" s="39" t="str">
        <f>VLOOKUP(Table26[[#This Row],[Kybermittari V2 numero]],Languages!B:F,4,FALSE)</f>
        <v>Kyberturvallisuustietoisuuden kohottamisen toimenpiteet ovat linjassa organisaation ennalta määriteltyjen toimintatilojen kanssa [kts. SITUATION-3h].</v>
      </c>
      <c r="E434" s="39" t="str">
        <f>VLOOKUP(Table26[[#This Row],[Kybermittari V2 numero]],'C2M2 V2.1'!K:M,2,FALSE)</f>
        <v>pieni muutos</v>
      </c>
      <c r="F434" s="39" t="str">
        <f>VLOOKUP(Table26[[#This Row],[Kybermittari V2 numero]],'C2M2 V2.1'!K:M,3,FALSE)</f>
        <v>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
      <c r="G434" s="39" t="str">
        <f>VLOOKUP(Table26[[#This Row],[Kybermittari V2 numero]],Table46[[V2 lähin]:[Sama kuin B]],2,FALSE)</f>
        <v>WORKFORCE-2f</v>
      </c>
    </row>
    <row r="435" spans="2:7" ht="79.8" x14ac:dyDescent="0.3">
      <c r="B435" s="37" t="s">
        <v>703</v>
      </c>
      <c r="C435" s="38"/>
      <c r="D435" s="39" t="str">
        <f>VLOOKUP(Table26[[#This Row],[Kybermittari V2 numero]],Languages!B:F,4,FALSE)</f>
        <v>Kyberturvallisuustietoisuuden kohottamisen toimien tehokkuutta arvioidaan aika ajoin ja määriteltyjen tilanteiden kuten järjestelmämuutosten tai ulkoisten tapahtumien yhteydessä ja niitä kehitetään tarpeen vaatiessa.</v>
      </c>
      <c r="E435" s="39" t="e">
        <f>VLOOKUP(Table26[[#This Row],[Kybermittari V2 numero]],'C2M2 V2.1'!K:M,2,FALSE)</f>
        <v>#N/A</v>
      </c>
      <c r="F435" s="39" t="e">
        <f>VLOOKUP(Table26[[#This Row],[Kybermittari V2 numero]],'C2M2 V2.1'!K:M,3,FALSE)</f>
        <v>#N/A</v>
      </c>
      <c r="G435" s="39">
        <f>VLOOKUP(Table26[[#This Row],[Kybermittari V2 numero]],Table46[[V2 lähin]:[Sama kuin B]],2,FALSE)</f>
        <v>0</v>
      </c>
    </row>
    <row r="436" spans="2:7" ht="91.2" x14ac:dyDescent="0.3">
      <c r="B436" s="37" t="s">
        <v>705</v>
      </c>
      <c r="C436" s="38"/>
      <c r="D436" s="39" t="str">
        <f>VLOOKUP(Table26[[#This Row],[Kybermittari V2 numero]],Languages!B:F,4,FALSE)</f>
        <v>WORKFORCE-osion toimintaa varten on määritetty dokumentoidut toimintatavat, joita noudatetaan ja päivitetään säännöllisesti.</v>
      </c>
      <c r="E436" s="39" t="str">
        <f>VLOOKUP(Table26[[#This Row],[Kybermittari V2 numero]],'C2M2 V2.1'!K:M,2,FALSE)</f>
        <v>sama</v>
      </c>
      <c r="F436" s="39" t="str">
        <f>VLOOKUP(Table26[[#This Row],[Kybermittari V2 numero]],'C2M2 V2.1'!K:M,3,FALSE)</f>
        <v>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c r="G436" s="39" t="str">
        <f>VLOOKUP(Table26[[#This Row],[Kybermittari V2 numero]],Table46[[V2 lähin]:[Sama kuin B]],2,FALSE)</f>
        <v>WORKFORCE-5a</v>
      </c>
    </row>
    <row r="437" spans="2:7" ht="273.60000000000002" x14ac:dyDescent="0.3">
      <c r="B437" s="37" t="s">
        <v>706</v>
      </c>
      <c r="C437" s="38"/>
      <c r="D437" s="39" t="str">
        <f>VLOOKUP(Table26[[#This Row],[Kybermittari V2 numero]],Languages!B:F,4,FALSE)</f>
        <v>WORKFORCE-osion toimintaa varten on tarjolla riittävät resurssit (henkilöstö, rahoitus ja työkalut).</v>
      </c>
      <c r="E437" s="39" t="str">
        <f>VLOOKUP(Table26[[#This Row],[Kybermittari V2 numero]],'C2M2 V2.1'!K:M,2,FALSE)</f>
        <v>sama</v>
      </c>
      <c r="F437" s="39" t="str">
        <f>VLOOKUP(Table26[[#This Row],[Kybermittari V2 numero]],'C2M2 V2.1'!K:M,3,FALSE)</f>
        <v>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c r="G437" s="39" t="str">
        <f>VLOOKUP(Table26[[#This Row],[Kybermittari V2 numero]],Table46[[V2 lähin]:[Sama kuin B]],2,FALSE)</f>
        <v>WORKFORCE-5b</v>
      </c>
    </row>
    <row r="438" spans="2:7" ht="171" x14ac:dyDescent="0.3">
      <c r="B438" s="37" t="s">
        <v>707</v>
      </c>
      <c r="C438" s="38"/>
      <c r="D438" s="39" t="str">
        <f>VLOOKUP(Table26[[#This Row],[Kybermittari V2 numero]],Languages!B:F,4,FALSE)</f>
        <v>WORKFORCE-osion toimintaa ohjataan vaatimuksilla, jotka on asetettu organisaation johtotason politiikassa (tai vastaavassa ohjeistuksessa).</v>
      </c>
      <c r="E438" s="39" t="str">
        <f>VLOOKUP(Table26[[#This Row],[Kybermittari V2 numero]],'C2M2 V2.1'!K:M,2,FALSE)</f>
        <v>sama</v>
      </c>
      <c r="F438" s="39" t="str">
        <f>VLOOKUP(Table26[[#This Row],[Kybermittari V2 numero]],'C2M2 V2.1'!K:M,3,FALSE)</f>
        <v>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v>
      </c>
      <c r="G438" s="39" t="str">
        <f>VLOOKUP(Table26[[#This Row],[Kybermittari V2 numero]],Table46[[V2 lähin]:[Sama kuin B]],2,FALSE)</f>
        <v>WORKFORCE-5c</v>
      </c>
    </row>
    <row r="439" spans="2:7" ht="182.4" x14ac:dyDescent="0.3">
      <c r="B439" s="37" t="s">
        <v>708</v>
      </c>
      <c r="C439" s="38"/>
      <c r="D439" s="39" t="str">
        <f>VLOOKUP(Table26[[#This Row],[Kybermittari V2 numero]],Languages!B:F,4,FALSE)</f>
        <v>WORKFORCE-osion toimintaa suorittavilla työntekijöillä on riittävät tiedot ja taidot tehtäviensä suorittamiseen.</v>
      </c>
      <c r="E439" s="39" t="str">
        <f>VLOOKUP(Table26[[#This Row],[Kybermittari V2 numero]],'C2M2 V2.1'!K:M,2,FALSE)</f>
        <v>sama</v>
      </c>
      <c r="F439" s="39" t="str">
        <f>VLOOKUP(Table26[[#This Row],[Kybermittari V2 numero]],'C2M2 V2.1'!K:M,3,FALSE)</f>
        <v>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439" s="39" t="str">
        <f>VLOOKUP(Table26[[#This Row],[Kybermittari V2 numero]],Table46[[V2 lähin]:[Sama kuin B]],2,FALSE)</f>
        <v>WORKFORCE-5e</v>
      </c>
    </row>
    <row r="440" spans="2:7" ht="148.19999999999999" x14ac:dyDescent="0.3">
      <c r="B440" s="37" t="s">
        <v>709</v>
      </c>
      <c r="C440" s="38"/>
      <c r="D440" s="39" t="str">
        <f>VLOOKUP(Table26[[#This Row],[Kybermittari V2 numero]],Languages!B:F,4,FALSE)</f>
        <v>WORKFORCE-osion toiminnan suorittamiseen tarvittavat vastuut, tilivelvollisuudet ja valtuutukset on jalkautettu soveltuville työntekijöille.</v>
      </c>
      <c r="E440" s="39" t="str">
        <f>VLOOKUP(Table26[[#This Row],[Kybermittari V2 numero]],'C2M2 V2.1'!K:M,2,FALSE)</f>
        <v>sama</v>
      </c>
      <c r="F440" s="39" t="str">
        <f>VLOOKUP(Table26[[#This Row],[Kybermittari V2 numero]],'C2M2 V2.1'!K:M,3,FALSE)</f>
        <v>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c r="G440" s="39" t="str">
        <f>VLOOKUP(Table26[[#This Row],[Kybermittari V2 numero]],Table46[[V2 lähin]:[Sama kuin B]],2,FALSE)</f>
        <v>WORKFORCE-5d</v>
      </c>
    </row>
    <row r="441" spans="2:7" ht="34.200000000000003" x14ac:dyDescent="0.3">
      <c r="B441" s="37" t="s">
        <v>710</v>
      </c>
      <c r="C441" s="38"/>
      <c r="D441" s="39" t="str">
        <f>VLOOKUP(Table26[[#This Row],[Kybermittari V2 numero]],Languages!B:F,4,FALSE)</f>
        <v>WORKFORCE-osion toiminnan vaikuttavuutta arvioidaan ja seurataan.</v>
      </c>
      <c r="E441" s="39" t="str">
        <f>VLOOKUP(Table26[[#This Row],[Kybermittari V2 numero]],'C2M2 V2.1'!K:M,2,FALSE)</f>
        <v>sama</v>
      </c>
      <c r="F441" s="39" t="str">
        <f>VLOOKUP(Table26[[#This Row],[Kybermittari V2 numero]],'C2M2 V2.1'!K:M,3,FALSE)</f>
        <v>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v>
      </c>
      <c r="G441" s="39" t="str">
        <f>VLOOKUP(Table26[[#This Row],[Kybermittari V2 numero]],Table46[[V2 lähin]:[Sama kuin B]],2,FALSE)</f>
        <v>WORKFORCE-5f</v>
      </c>
    </row>
    <row r="442" spans="2:7" x14ac:dyDescent="0.3">
      <c r="B442" s="37" t="s">
        <v>2872</v>
      </c>
      <c r="C442" s="38"/>
      <c r="D442" s="39"/>
      <c r="E442" s="39"/>
      <c r="F442" s="39"/>
      <c r="G442" s="39"/>
    </row>
    <row r="443" spans="2:7" x14ac:dyDescent="0.3">
      <c r="B443" s="37" t="s">
        <v>2873</v>
      </c>
      <c r="C443" s="38"/>
      <c r="D443" s="39"/>
      <c r="E443" s="39"/>
      <c r="F443" s="39"/>
      <c r="G443" s="39"/>
    </row>
    <row r="444" spans="2:7" x14ac:dyDescent="0.3">
      <c r="B444" s="37" t="s">
        <v>2874</v>
      </c>
      <c r="C444" s="38"/>
      <c r="D444" s="39"/>
      <c r="E444" s="39"/>
      <c r="F444" s="39"/>
      <c r="G444" s="39"/>
    </row>
    <row r="445" spans="2:7" x14ac:dyDescent="0.3">
      <c r="B445" s="37" t="s">
        <v>2875</v>
      </c>
      <c r="C445" s="38"/>
      <c r="D445" s="39"/>
      <c r="E445" s="39"/>
      <c r="F445" s="39"/>
      <c r="G445" s="39"/>
    </row>
    <row r="446" spans="2:7" x14ac:dyDescent="0.3">
      <c r="B446" s="37" t="s">
        <v>2876</v>
      </c>
      <c r="C446" s="38"/>
      <c r="D446" s="39"/>
      <c r="E446" s="39"/>
      <c r="F446" s="39"/>
      <c r="G446" s="39"/>
    </row>
    <row r="447" spans="2:7" x14ac:dyDescent="0.3">
      <c r="B447" s="37" t="s">
        <v>2877</v>
      </c>
      <c r="C447" s="38"/>
      <c r="D447" s="39"/>
      <c r="E447" s="39"/>
      <c r="F447" s="39"/>
      <c r="G447" s="39"/>
    </row>
    <row r="448" spans="2:7" x14ac:dyDescent="0.3">
      <c r="B448" s="37" t="s">
        <v>2878</v>
      </c>
      <c r="C448" s="38"/>
      <c r="D448" s="39"/>
      <c r="E448" s="39"/>
      <c r="F448" s="39"/>
      <c r="G448" s="39"/>
    </row>
    <row r="449" spans="2:7" x14ac:dyDescent="0.3">
      <c r="B449" s="37" t="s">
        <v>2879</v>
      </c>
      <c r="C449" s="38"/>
      <c r="D449" s="39"/>
      <c r="E449" s="39"/>
      <c r="F449" s="39"/>
      <c r="G449" s="39"/>
    </row>
    <row r="450" spans="2:7" x14ac:dyDescent="0.3">
      <c r="B450" s="37" t="s">
        <v>2880</v>
      </c>
      <c r="C450" s="38"/>
      <c r="D450" s="39"/>
      <c r="E450" s="39"/>
      <c r="F450" s="39"/>
      <c r="G450" s="39"/>
    </row>
    <row r="451" spans="2:7" x14ac:dyDescent="0.3">
      <c r="B451" s="37" t="s">
        <v>2881</v>
      </c>
      <c r="C451" s="38"/>
      <c r="D451" s="39"/>
      <c r="E451" s="39"/>
      <c r="F451" s="39"/>
      <c r="G451" s="39"/>
    </row>
    <row r="452" spans="2:7" x14ac:dyDescent="0.3">
      <c r="B452" s="37" t="s">
        <v>2882</v>
      </c>
      <c r="C452" s="38"/>
      <c r="D452" s="39"/>
      <c r="E452" s="39"/>
      <c r="F452" s="39"/>
      <c r="G452" s="39"/>
    </row>
    <row r="453" spans="2:7" x14ac:dyDescent="0.3">
      <c r="B453" s="37" t="s">
        <v>2883</v>
      </c>
      <c r="C453" s="38"/>
      <c r="D453" s="39"/>
      <c r="E453" s="39"/>
      <c r="F453" s="39"/>
      <c r="G453" s="39"/>
    </row>
    <row r="454" spans="2:7" x14ac:dyDescent="0.3">
      <c r="B454" s="37" t="s">
        <v>2884</v>
      </c>
      <c r="C454" s="38"/>
      <c r="D454" s="39"/>
      <c r="E454" s="39"/>
      <c r="F454" s="39"/>
      <c r="G454" s="39"/>
    </row>
    <row r="455" spans="2:7" ht="22.8" x14ac:dyDescent="0.3">
      <c r="B455" s="37" t="s">
        <v>2885</v>
      </c>
      <c r="C455" s="38"/>
      <c r="D455" s="39"/>
      <c r="E455" s="39"/>
      <c r="F455" s="39"/>
      <c r="G455" s="39"/>
    </row>
    <row r="456" spans="2:7" x14ac:dyDescent="0.3">
      <c r="B456" s="37" t="s">
        <v>2886</v>
      </c>
      <c r="C456" s="38"/>
      <c r="D456" s="39"/>
      <c r="E456" s="39"/>
      <c r="F456" s="39"/>
      <c r="G456" s="39"/>
    </row>
    <row r="457" spans="2:7" x14ac:dyDescent="0.3">
      <c r="B457" s="37" t="s">
        <v>2887</v>
      </c>
      <c r="C457" s="38"/>
      <c r="D457" s="39"/>
      <c r="E457" s="39"/>
      <c r="F457" s="39"/>
      <c r="G457" s="39"/>
    </row>
    <row r="458" spans="2:7" x14ac:dyDescent="0.3">
      <c r="B458" s="37" t="s">
        <v>2888</v>
      </c>
      <c r="C458" s="38"/>
      <c r="D458" s="39"/>
      <c r="E458" s="39"/>
      <c r="F458" s="39"/>
      <c r="G458" s="39"/>
    </row>
    <row r="459" spans="2:7" x14ac:dyDescent="0.3">
      <c r="B459" s="37" t="s">
        <v>2889</v>
      </c>
      <c r="C459" s="38"/>
      <c r="D459" s="39"/>
      <c r="E459" s="39"/>
      <c r="F459" s="39"/>
      <c r="G459" s="39"/>
    </row>
    <row r="460" spans="2:7" x14ac:dyDescent="0.3">
      <c r="B460" s="37" t="s">
        <v>2890</v>
      </c>
      <c r="C460" s="38"/>
      <c r="D460" s="40"/>
      <c r="E460" s="39"/>
      <c r="F460" s="39"/>
      <c r="G460" s="40"/>
    </row>
    <row r="461" spans="2:7" x14ac:dyDescent="0.3">
      <c r="B461" s="37" t="s">
        <v>2891</v>
      </c>
      <c r="C461" s="38"/>
      <c r="D461" s="40"/>
      <c r="E461" s="39"/>
      <c r="F461" s="39"/>
      <c r="G461" s="40"/>
    </row>
    <row r="462" spans="2:7" ht="22.8" x14ac:dyDescent="0.3">
      <c r="B462" s="41" t="s">
        <v>2892</v>
      </c>
      <c r="C462" s="42"/>
      <c r="D462" s="43"/>
      <c r="E462" s="44"/>
      <c r="F462" s="44"/>
      <c r="G462" s="43"/>
    </row>
    <row r="463" spans="2:7" x14ac:dyDescent="0.3">
      <c r="B463" s="37" t="s">
        <v>2893</v>
      </c>
      <c r="C463" s="38"/>
      <c r="D463" s="39"/>
      <c r="E463" s="39"/>
      <c r="F463" s="39"/>
      <c r="G463" s="39"/>
    </row>
    <row r="464" spans="2:7" x14ac:dyDescent="0.3">
      <c r="B464" s="37"/>
      <c r="C464" s="38"/>
      <c r="D464" s="39"/>
      <c r="E464" s="39"/>
      <c r="F464" s="39"/>
      <c r="G464" s="39"/>
    </row>
    <row r="465" spans="2:7" x14ac:dyDescent="0.3">
      <c r="B465" s="37"/>
      <c r="C465" s="38"/>
      <c r="D465" s="39"/>
      <c r="E465" s="39"/>
      <c r="F465" s="39"/>
      <c r="G465" s="39"/>
    </row>
    <row r="466" spans="2:7" x14ac:dyDescent="0.3">
      <c r="B466" s="37"/>
      <c r="C466" s="38"/>
      <c r="D466" s="39"/>
      <c r="E466" s="39"/>
      <c r="F466" s="39"/>
      <c r="G466" s="39"/>
    </row>
    <row r="467" spans="2:7" x14ac:dyDescent="0.3">
      <c r="B467" s="37"/>
      <c r="C467" s="38"/>
      <c r="D467" s="39"/>
      <c r="E467" s="39"/>
      <c r="F467" s="39"/>
      <c r="G467" s="39"/>
    </row>
    <row r="468" spans="2:7" x14ac:dyDescent="0.3">
      <c r="B468" s="37"/>
      <c r="C468" s="38"/>
      <c r="D468" s="39"/>
      <c r="E468" s="39"/>
      <c r="F468" s="39"/>
      <c r="G468" s="39"/>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629"/>
  <sheetViews>
    <sheetView zoomScaleNormal="100" workbookViewId="0">
      <pane ySplit="1" topLeftCell="A186" activePane="bottomLeft" state="frozen"/>
      <selection pane="bottomLeft" activeCell="E13" sqref="E13"/>
    </sheetView>
  </sheetViews>
  <sheetFormatPr defaultColWidth="11.21875" defaultRowHeight="12" x14ac:dyDescent="0.25"/>
  <cols>
    <col min="1" max="1" width="4.6640625" style="11" customWidth="1"/>
    <col min="2" max="2" width="17.6640625" style="11" customWidth="1"/>
    <col min="3" max="5" width="61.88671875" style="11" customWidth="1"/>
    <col min="6" max="6" width="63.6640625" style="20" customWidth="1"/>
    <col min="7" max="16384" width="11.21875" style="11"/>
  </cols>
  <sheetData>
    <row r="1" spans="1:6" x14ac:dyDescent="0.3">
      <c r="A1" s="11" t="s">
        <v>2895</v>
      </c>
      <c r="B1" s="9" t="s">
        <v>1081</v>
      </c>
      <c r="C1" s="10" t="s">
        <v>1082</v>
      </c>
      <c r="D1" s="10" t="s">
        <v>2894</v>
      </c>
      <c r="E1" s="10" t="s">
        <v>1083</v>
      </c>
      <c r="F1" s="10" t="s">
        <v>1084</v>
      </c>
    </row>
    <row r="2" spans="1:6" s="15" customFormat="1" x14ac:dyDescent="0.3">
      <c r="A2" s="15">
        <v>1</v>
      </c>
      <c r="B2" s="12" t="s">
        <v>127</v>
      </c>
      <c r="C2" s="13" t="s">
        <v>1085</v>
      </c>
      <c r="D2" s="13"/>
      <c r="E2" s="13" t="s">
        <v>1086</v>
      </c>
      <c r="F2" s="14" t="s">
        <v>1087</v>
      </c>
    </row>
    <row r="3" spans="1:6" ht="120" x14ac:dyDescent="0.3">
      <c r="A3" s="11">
        <v>2</v>
      </c>
      <c r="B3" s="16" t="s">
        <v>1088</v>
      </c>
      <c r="C3" s="17" t="s">
        <v>1089</v>
      </c>
      <c r="D3" s="17" t="e">
        <f>VLOOKUP($B3,'C2M2 V2.1'!D:E,2,FALSE)</f>
        <v>#N/A</v>
      </c>
      <c r="E3" s="17" t="s">
        <v>1090</v>
      </c>
      <c r="F3" s="18" t="s">
        <v>1091</v>
      </c>
    </row>
    <row r="4" spans="1:6" s="15" customFormat="1" x14ac:dyDescent="0.3">
      <c r="A4" s="15">
        <v>3</v>
      </c>
      <c r="B4" s="12" t="s">
        <v>1092</v>
      </c>
      <c r="C4" s="13" t="s">
        <v>1093</v>
      </c>
      <c r="D4" s="17" t="e">
        <f>VLOOKUP($B4,'C2M2 V2.1'!D:E,2,FALSE)</f>
        <v>#N/A</v>
      </c>
      <c r="E4" s="13" t="s">
        <v>1094</v>
      </c>
      <c r="F4" s="14" t="s">
        <v>1095</v>
      </c>
    </row>
    <row r="5" spans="1:6" ht="96" x14ac:dyDescent="0.3">
      <c r="A5" s="11">
        <v>4</v>
      </c>
      <c r="B5" s="16" t="s">
        <v>1096</v>
      </c>
      <c r="C5" s="17" t="s">
        <v>1097</v>
      </c>
      <c r="D5" s="17" t="e">
        <f>VLOOKUP($B5,'C2M2 V2.1'!D:E,2,FALSE)</f>
        <v>#N/A</v>
      </c>
      <c r="E5" s="17" t="s">
        <v>1098</v>
      </c>
      <c r="F5" s="18" t="s">
        <v>1099</v>
      </c>
    </row>
    <row r="6" spans="1:6" ht="60" x14ac:dyDescent="0.3">
      <c r="A6" s="15">
        <v>5</v>
      </c>
      <c r="B6" s="16" t="s">
        <v>542</v>
      </c>
      <c r="C6" s="17" t="s">
        <v>128</v>
      </c>
      <c r="D6" s="17" t="str">
        <f>VLOOKUP($B6,'C2M2 V2.1'!D:E,2,FALSE)</f>
        <v>Identities are provisioned, at least in an ad hoc manner, for personnel and other entities such as services and devices that require access to assets (note that this does not preclude shared identities)</v>
      </c>
      <c r="E6" s="17" t="s">
        <v>1100</v>
      </c>
      <c r="F6" s="18" t="s">
        <v>1101</v>
      </c>
    </row>
    <row r="7" spans="1:6" ht="36" x14ac:dyDescent="0.3">
      <c r="A7" s="11">
        <v>6</v>
      </c>
      <c r="B7" s="16" t="s">
        <v>543</v>
      </c>
      <c r="C7" s="17" t="s">
        <v>129</v>
      </c>
      <c r="D7" s="17" t="str">
        <f>VLOOKUP($B7,'C2M2 V2.1'!D:E,2,FALSE)</f>
        <v>Credentials (such as passwords, smartcards, certificates, and keys) are issued for personnel and other entities that require access to assets, at least in an ad hoc manner</v>
      </c>
      <c r="E7" s="17" t="s">
        <v>1102</v>
      </c>
      <c r="F7" s="18" t="s">
        <v>1103</v>
      </c>
    </row>
    <row r="8" spans="1:6" ht="24" x14ac:dyDescent="0.3">
      <c r="A8" s="15">
        <v>7</v>
      </c>
      <c r="B8" s="16" t="s">
        <v>544</v>
      </c>
      <c r="C8" s="17" t="s">
        <v>130</v>
      </c>
      <c r="D8" s="17" t="str">
        <f>VLOOKUP($B8,'C2M2 V2.1'!D:E,2,FALSE)</f>
        <v>Identities are deprovisioned, at least in an ad hoc manner, when no longer required</v>
      </c>
      <c r="E8" s="17" t="s">
        <v>1104</v>
      </c>
      <c r="F8" s="18" t="s">
        <v>1105</v>
      </c>
    </row>
    <row r="9" spans="1:6" ht="36" x14ac:dyDescent="0.3">
      <c r="A9" s="11">
        <v>8</v>
      </c>
      <c r="B9" s="16" t="s">
        <v>545</v>
      </c>
      <c r="C9" s="17" t="s">
        <v>1106</v>
      </c>
      <c r="D9" s="17" t="str">
        <f>VLOOKUP($B9,'C2M2 V2.1'!D:E,2,FALSE)</f>
        <v>Password strength and reuse restrictions are defined and enforced</v>
      </c>
      <c r="E9" s="17" t="s">
        <v>1107</v>
      </c>
      <c r="F9" s="18" t="s">
        <v>1108</v>
      </c>
    </row>
    <row r="10" spans="1:6" ht="24" x14ac:dyDescent="0.3">
      <c r="A10" s="15">
        <v>9</v>
      </c>
      <c r="B10" s="16" t="s">
        <v>546</v>
      </c>
      <c r="C10" s="17" t="s">
        <v>133</v>
      </c>
      <c r="D10" s="17" t="str">
        <f>VLOOKUP($B10,'C2M2 V2.1'!D:E,2,FALSE)</f>
        <v>Identity repositories are reviewed and updated periodically and according to defined triggers, such as system changes and changes to organizational structure</v>
      </c>
      <c r="E10" s="17" t="s">
        <v>1109</v>
      </c>
      <c r="F10" s="18" t="s">
        <v>1110</v>
      </c>
    </row>
    <row r="11" spans="1:6" ht="36" x14ac:dyDescent="0.3">
      <c r="A11" s="11">
        <v>10</v>
      </c>
      <c r="B11" s="16" t="s">
        <v>547</v>
      </c>
      <c r="C11" s="17" t="s">
        <v>1111</v>
      </c>
      <c r="D11" s="17" t="str">
        <f>VLOOKUP($B11,'C2M2 V2.1'!D:E,2,FALSE)</f>
        <v>Identities are deprovisioned within organization-defined time thresholds when no longer required</v>
      </c>
      <c r="E11" s="17" t="s">
        <v>1112</v>
      </c>
      <c r="F11" s="18" t="s">
        <v>1113</v>
      </c>
    </row>
    <row r="12" spans="1:6" s="15" customFormat="1" x14ac:dyDescent="0.3">
      <c r="A12" s="15">
        <v>11</v>
      </c>
      <c r="B12" s="12" t="s">
        <v>1114</v>
      </c>
      <c r="C12" s="13" t="s">
        <v>1115</v>
      </c>
      <c r="D12" s="17" t="e">
        <f>VLOOKUP($B12,'C2M2 V2.1'!D:E,2,FALSE)</f>
        <v>#N/A</v>
      </c>
      <c r="E12" s="13" t="s">
        <v>1116</v>
      </c>
      <c r="F12" s="14" t="s">
        <v>1117</v>
      </c>
    </row>
    <row r="13" spans="1:6" ht="132" x14ac:dyDescent="0.3">
      <c r="A13" s="11">
        <v>12</v>
      </c>
      <c r="B13" s="16" t="s">
        <v>1118</v>
      </c>
      <c r="C13" s="17" t="s">
        <v>1119</v>
      </c>
      <c r="D13" s="17" t="e">
        <f>VLOOKUP($B13,'C2M2 V2.1'!D:E,2,FALSE)</f>
        <v>#N/A</v>
      </c>
      <c r="E13" s="17" t="s">
        <v>1120</v>
      </c>
      <c r="F13" s="18" t="s">
        <v>1121</v>
      </c>
    </row>
    <row r="14" spans="1:6" ht="24" x14ac:dyDescent="0.3">
      <c r="A14" s="15">
        <v>13</v>
      </c>
      <c r="B14" s="16" t="s">
        <v>552</v>
      </c>
      <c r="C14" s="17" t="s">
        <v>138</v>
      </c>
      <c r="D14" s="17" t="str">
        <f>VLOOKUP($B14,'C2M2 V2.1'!D:E,2,FALSE)</f>
        <v>Logical access controls are implemented, at least in an ad hoc manner</v>
      </c>
      <c r="E14" s="17" t="s">
        <v>1122</v>
      </c>
      <c r="F14" s="18" t="s">
        <v>1123</v>
      </c>
    </row>
    <row r="15" spans="1:6" ht="24" x14ac:dyDescent="0.3">
      <c r="A15" s="11">
        <v>14</v>
      </c>
      <c r="B15" s="16" t="s">
        <v>553</v>
      </c>
      <c r="C15" s="17" t="s">
        <v>1124</v>
      </c>
      <c r="D15" s="17" t="str">
        <f>VLOOKUP($B15,'C2M2 V2.1'!D:E,2,FALSE)</f>
        <v>Logical access privileges are revoked when no longer needed, at least in an ad hoc manner</v>
      </c>
      <c r="E15" s="17" t="s">
        <v>1125</v>
      </c>
      <c r="F15" s="18" t="s">
        <v>1126</v>
      </c>
    </row>
    <row r="16" spans="1:6" ht="48" x14ac:dyDescent="0.3">
      <c r="A16" s="15">
        <v>15</v>
      </c>
      <c r="B16" s="16" t="s">
        <v>554</v>
      </c>
      <c r="C16" s="17" t="s">
        <v>1127</v>
      </c>
      <c r="D16" s="17" t="str">
        <f>VLOOKUP($B16,'C2M2 V2.1'!D:E,2,FALSE)</f>
        <v>Logical access requirements are established and maintained (for example, rules for which types of entities are allowed to access an asset, limits of allowed access, constraints on remote access, authentication parameters)</v>
      </c>
      <c r="E16" s="17" t="s">
        <v>1128</v>
      </c>
      <c r="F16" s="18" t="s">
        <v>1129</v>
      </c>
    </row>
    <row r="17" spans="1:6" ht="24" x14ac:dyDescent="0.3">
      <c r="A17" s="11">
        <v>16</v>
      </c>
      <c r="B17" s="16" t="s">
        <v>555</v>
      </c>
      <c r="C17" s="17" t="s">
        <v>141</v>
      </c>
      <c r="D17" s="17" t="str">
        <f>VLOOKUP($B17,'C2M2 V2.1'!D:E,2,FALSE)</f>
        <v>Logical access requirements incorporate the principle of least privilege</v>
      </c>
      <c r="E17" s="17" t="s">
        <v>1130</v>
      </c>
      <c r="F17" s="18" t="s">
        <v>1131</v>
      </c>
    </row>
    <row r="18" spans="1:6" ht="24" x14ac:dyDescent="0.3">
      <c r="A18" s="15">
        <v>17</v>
      </c>
      <c r="B18" s="16" t="s">
        <v>556</v>
      </c>
      <c r="C18" s="17" t="s">
        <v>1132</v>
      </c>
      <c r="D18" s="17" t="str">
        <f>VLOOKUP($B18,'C2M2 V2.1'!D:E,2,FALSE)</f>
        <v>Logical access requirements incorporate the principle of separation of duties</v>
      </c>
      <c r="E18" s="17" t="s">
        <v>1133</v>
      </c>
      <c r="F18" s="18" t="s">
        <v>1134</v>
      </c>
    </row>
    <row r="19" spans="1:6" ht="24" x14ac:dyDescent="0.3">
      <c r="A19" s="11">
        <v>18</v>
      </c>
      <c r="B19" s="16" t="s">
        <v>557</v>
      </c>
      <c r="C19" s="17" t="s">
        <v>143</v>
      </c>
      <c r="D19" s="17" t="str">
        <f>VLOOKUP($B19,'C2M2 V2.1'!D:E,2,FALSE)</f>
        <v>Logical access requests are reviewed and approved by the asset owner</v>
      </c>
      <c r="E19" s="17" t="s">
        <v>1135</v>
      </c>
      <c r="F19" s="18" t="s">
        <v>1136</v>
      </c>
    </row>
    <row r="20" spans="1:6" ht="24" x14ac:dyDescent="0.3">
      <c r="A20" s="15">
        <v>19</v>
      </c>
      <c r="B20" s="16" t="s">
        <v>558</v>
      </c>
      <c r="C20" s="17" t="s">
        <v>1137</v>
      </c>
      <c r="D20" s="17" t="str">
        <f>VLOOKUP($B20,'C2M2 V2.1'!D:E,2,FALSE)</f>
        <v>Logical access privileges that pose higher risk to the function receive additional scrutiny and monitoring</v>
      </c>
      <c r="E20" s="17" t="s">
        <v>1138</v>
      </c>
      <c r="F20" s="18" t="s">
        <v>1139</v>
      </c>
    </row>
    <row r="21" spans="1:6" ht="36" x14ac:dyDescent="0.3">
      <c r="A21" s="11">
        <v>20</v>
      </c>
      <c r="B21" s="16" t="s">
        <v>559</v>
      </c>
      <c r="C21" s="17" t="s">
        <v>145</v>
      </c>
      <c r="D21" s="17" t="str">
        <f>VLOOKUP($B21,'C2M2 V2.1'!D:E,2,FALSE)</f>
        <v>Logical access privileges are reviewed and updated to ensure conformance with access requirements periodically and according to defined triggers, such as changes to organizational structure, and after any temporary elevation of privileges</v>
      </c>
      <c r="E21" s="17" t="s">
        <v>1140</v>
      </c>
      <c r="F21" s="18" t="s">
        <v>1141</v>
      </c>
    </row>
    <row r="22" spans="1:6" ht="24" x14ac:dyDescent="0.3">
      <c r="A22" s="15">
        <v>21</v>
      </c>
      <c r="B22" s="16" t="s">
        <v>560</v>
      </c>
      <c r="C22" s="17" t="s">
        <v>1142</v>
      </c>
      <c r="D22" s="17" t="str">
        <f>VLOOKUP($B22,'C2M2 V2.1'!D:E,2,FALSE)</f>
        <v>Anomalous logical access attempts are monitored as indicators of cybersecurity events</v>
      </c>
      <c r="E22" s="17" t="s">
        <v>1143</v>
      </c>
      <c r="F22" s="18" t="s">
        <v>1144</v>
      </c>
    </row>
    <row r="23" spans="1:6" s="19" customFormat="1" x14ac:dyDescent="0.25">
      <c r="A23" s="11">
        <v>22</v>
      </c>
      <c r="B23" s="12" t="s">
        <v>1145</v>
      </c>
      <c r="C23" s="13" t="s">
        <v>1146</v>
      </c>
      <c r="D23" s="17" t="e">
        <f>VLOOKUP($B23,'C2M2 V2.1'!D:E,2,FALSE)</f>
        <v>#N/A</v>
      </c>
      <c r="E23" s="13" t="s">
        <v>1147</v>
      </c>
      <c r="F23" s="14" t="s">
        <v>1148</v>
      </c>
    </row>
    <row r="24" spans="1:6" s="20" customFormat="1" ht="132" x14ac:dyDescent="0.25">
      <c r="A24" s="15">
        <v>23</v>
      </c>
      <c r="B24" s="16" t="s">
        <v>1149</v>
      </c>
      <c r="C24" s="17" t="s">
        <v>1119</v>
      </c>
      <c r="D24" s="17" t="e">
        <f>VLOOKUP($B24,'C2M2 V2.1'!D:E,2,FALSE)</f>
        <v>#N/A</v>
      </c>
      <c r="E24" s="17" t="s">
        <v>1150</v>
      </c>
      <c r="F24" s="18" t="s">
        <v>1151</v>
      </c>
    </row>
    <row r="25" spans="1:6" ht="24" x14ac:dyDescent="0.3">
      <c r="A25" s="11">
        <v>24</v>
      </c>
      <c r="B25" s="16" t="s">
        <v>561</v>
      </c>
      <c r="C25" s="17" t="s">
        <v>147</v>
      </c>
      <c r="D25" s="17" t="str">
        <f>VLOOKUP($B25,'C2M2 V2.1'!D:E,2,FALSE)</f>
        <v>Physical access controls (such as fences, locks, and signage) are implemented, at least in an ad hoc manner</v>
      </c>
      <c r="E25" s="17" t="s">
        <v>1152</v>
      </c>
      <c r="F25" s="18" t="s">
        <v>1153</v>
      </c>
    </row>
    <row r="26" spans="1:6" s="20" customFormat="1" ht="24" x14ac:dyDescent="0.25">
      <c r="A26" s="15">
        <v>25</v>
      </c>
      <c r="B26" s="16" t="s">
        <v>562</v>
      </c>
      <c r="C26" s="17" t="s">
        <v>1154</v>
      </c>
      <c r="D26" s="17" t="str">
        <f>VLOOKUP($B26,'C2M2 V2.1'!D:E,2,FALSE)</f>
        <v>Physical access privileges are revoked when no longer needed, at least in an ad hoc manner</v>
      </c>
      <c r="E26" s="17" t="s">
        <v>1155</v>
      </c>
      <c r="F26" s="18" t="s">
        <v>1156</v>
      </c>
    </row>
    <row r="27" spans="1:6" ht="24" x14ac:dyDescent="0.3">
      <c r="A27" s="11">
        <v>26</v>
      </c>
      <c r="B27" s="16" t="s">
        <v>563</v>
      </c>
      <c r="C27" s="17" t="s">
        <v>149</v>
      </c>
      <c r="D27" s="17" t="str">
        <f>VLOOKUP($B27,'C2M2 V2.1'!D:E,2,FALSE)</f>
        <v>Physical access logs are maintained, at least in an ad hoc manner</v>
      </c>
      <c r="E27" s="17" t="s">
        <v>1157</v>
      </c>
      <c r="F27" s="18" t="s">
        <v>1158</v>
      </c>
    </row>
    <row r="28" spans="1:6" ht="36" x14ac:dyDescent="0.3">
      <c r="A28" s="15">
        <v>27</v>
      </c>
      <c r="B28" s="16" t="s">
        <v>564</v>
      </c>
      <c r="C28" s="17" t="s">
        <v>1159</v>
      </c>
      <c r="D28" s="17" t="str">
        <f>VLOOKUP($B28,'C2M2 V2.1'!D:E,2,FALSE)</f>
        <v>Physical access requirements are established and maintained (for example, rules for who is allowed to access an asset, how access is granted, limits of allowed access)</v>
      </c>
      <c r="E28" s="17" t="s">
        <v>1160</v>
      </c>
      <c r="F28" s="18" t="s">
        <v>1161</v>
      </c>
    </row>
    <row r="29" spans="1:6" ht="24" x14ac:dyDescent="0.3">
      <c r="A29" s="11">
        <v>28</v>
      </c>
      <c r="B29" s="16" t="s">
        <v>565</v>
      </c>
      <c r="C29" s="17" t="s">
        <v>151</v>
      </c>
      <c r="D29" s="17" t="str">
        <f>VLOOKUP($B29,'C2M2 V2.1'!D:E,2,FALSE)</f>
        <v>Physical access requirements incorporate the principle of least privilege</v>
      </c>
      <c r="E29" s="17" t="s">
        <v>1162</v>
      </c>
      <c r="F29" s="18" t="s">
        <v>1163</v>
      </c>
    </row>
    <row r="30" spans="1:6" ht="24" x14ac:dyDescent="0.3">
      <c r="A30" s="15">
        <v>29</v>
      </c>
      <c r="B30" s="16" t="s">
        <v>566</v>
      </c>
      <c r="C30" s="17" t="s">
        <v>153</v>
      </c>
      <c r="D30" s="17" t="str">
        <f>VLOOKUP($B30,'C2M2 V2.1'!D:E,2,FALSE)</f>
        <v>Physical access requirements incorporate the principle of separation of duties</v>
      </c>
      <c r="E30" s="17" t="s">
        <v>1164</v>
      </c>
      <c r="F30" s="18" t="s">
        <v>1165</v>
      </c>
    </row>
    <row r="31" spans="1:6" ht="24" x14ac:dyDescent="0.3">
      <c r="A31" s="11">
        <v>30</v>
      </c>
      <c r="B31" s="16" t="s">
        <v>567</v>
      </c>
      <c r="C31" s="17" t="s">
        <v>1166</v>
      </c>
      <c r="D31" s="17" t="str">
        <f>VLOOKUP($B31,'C2M2 V2.1'!D:E,2,FALSE)</f>
        <v>Physical access requests are reviewed and approved by the asset owner</v>
      </c>
      <c r="E31" s="17" t="s">
        <v>1167</v>
      </c>
      <c r="F31" s="18" t="s">
        <v>1168</v>
      </c>
    </row>
    <row r="32" spans="1:6" ht="24" x14ac:dyDescent="0.3">
      <c r="A32" s="15">
        <v>31</v>
      </c>
      <c r="B32" s="16" t="s">
        <v>568</v>
      </c>
      <c r="C32" s="17" t="s">
        <v>155</v>
      </c>
      <c r="D32" s="17" t="str">
        <f>VLOOKUP($B32,'C2M2 V2.1'!D:E,2,FALSE)</f>
        <v>Physical access privileges that pose higher risk to the function receive additional scrutiny and monitoring</v>
      </c>
      <c r="E32" s="17" t="s">
        <v>1169</v>
      </c>
      <c r="F32" s="18" t="s">
        <v>1170</v>
      </c>
    </row>
    <row r="33" spans="1:6" ht="24" x14ac:dyDescent="0.3">
      <c r="A33" s="11">
        <v>32</v>
      </c>
      <c r="B33" s="16" t="s">
        <v>569</v>
      </c>
      <c r="C33" s="17" t="s">
        <v>156</v>
      </c>
      <c r="D33" s="17" t="str">
        <f>VLOOKUP($B33,'C2M2 V2.1'!D:E,2,FALSE)</f>
        <v>Physical access privileges are reviewed and updated</v>
      </c>
      <c r="E33" s="17" t="s">
        <v>1171</v>
      </c>
      <c r="F33" s="18" t="s">
        <v>1172</v>
      </c>
    </row>
    <row r="34" spans="1:6" s="15" customFormat="1" x14ac:dyDescent="0.3">
      <c r="A34" s="15">
        <v>33</v>
      </c>
      <c r="B34" s="12" t="s">
        <v>1173</v>
      </c>
      <c r="C34" s="13" t="s">
        <v>1174</v>
      </c>
      <c r="D34" s="17" t="e">
        <f>VLOOKUP($B34,'C2M2 V2.1'!D:E,2,FALSE)</f>
        <v>#N/A</v>
      </c>
      <c r="E34" s="13" t="s">
        <v>1175</v>
      </c>
      <c r="F34" s="14" t="s">
        <v>1176</v>
      </c>
    </row>
    <row r="35" spans="1:6" ht="72" x14ac:dyDescent="0.3">
      <c r="A35" s="11">
        <v>34</v>
      </c>
      <c r="B35" s="16" t="s">
        <v>1177</v>
      </c>
      <c r="C35" s="17" t="s">
        <v>1178</v>
      </c>
      <c r="D35" s="17" t="e">
        <f>VLOOKUP($B35,'C2M2 V2.1'!D:E,2,FALSE)</f>
        <v>#N/A</v>
      </c>
      <c r="E35" s="17" t="s">
        <v>1179</v>
      </c>
      <c r="F35" s="18" t="s">
        <v>1180</v>
      </c>
    </row>
    <row r="36" spans="1:6" s="20" customFormat="1" ht="24" x14ac:dyDescent="0.25">
      <c r="A36" s="15">
        <v>35</v>
      </c>
      <c r="B36" s="16" t="s">
        <v>571</v>
      </c>
      <c r="C36" s="17" t="s">
        <v>157</v>
      </c>
      <c r="D36" s="17" t="str">
        <f>VLOOKUP($B36,'C2M2 V2.1'!D:E,2,FALSE)</f>
        <v>Documented procedures are established, followed, and maintained for activities in the ACCESS domain</v>
      </c>
      <c r="E36" s="17" t="s">
        <v>1181</v>
      </c>
      <c r="F36" s="18" t="s">
        <v>1182</v>
      </c>
    </row>
    <row r="37" spans="1:6" ht="24" x14ac:dyDescent="0.3">
      <c r="A37" s="11">
        <v>36</v>
      </c>
      <c r="B37" s="16" t="s">
        <v>572</v>
      </c>
      <c r="C37" s="17" t="s">
        <v>159</v>
      </c>
      <c r="D37" s="17" t="str">
        <f>VLOOKUP($B37,'C2M2 V2.1'!D:E,2,FALSE)</f>
        <v>Adequate resources (people, funding, and tools) are provided to support activities in the ACCESS domain</v>
      </c>
      <c r="E37" s="17" t="s">
        <v>1183</v>
      </c>
      <c r="F37" s="18" t="s">
        <v>1184</v>
      </c>
    </row>
    <row r="38" spans="1:6" ht="24" x14ac:dyDescent="0.3">
      <c r="A38" s="15">
        <v>37</v>
      </c>
      <c r="B38" s="16" t="s">
        <v>573</v>
      </c>
      <c r="C38" s="17" t="s">
        <v>161</v>
      </c>
      <c r="D38" s="17" t="str">
        <f>VLOOKUP($B38,'C2M2 V2.1'!D:E,2,FALSE)</f>
        <v>Up-to-date policies or other organizational directives define requirements for activities in the ACCESS domain</v>
      </c>
      <c r="E38" s="17" t="s">
        <v>1185</v>
      </c>
      <c r="F38" s="18" t="s">
        <v>1186</v>
      </c>
    </row>
    <row r="39" spans="1:6" ht="24" x14ac:dyDescent="0.3">
      <c r="A39" s="11">
        <v>38</v>
      </c>
      <c r="B39" s="16" t="s">
        <v>574</v>
      </c>
      <c r="C39" s="17" t="s">
        <v>164</v>
      </c>
      <c r="D39" s="17" t="str">
        <f>VLOOKUP($B39,'C2M2 V2.1'!D:E,2,FALSE)</f>
        <v>Responsibility, accountability, and authority for the performance of activities in the ACCESS domain are assigned to personnel</v>
      </c>
      <c r="E39" s="17" t="s">
        <v>1187</v>
      </c>
      <c r="F39" s="18" t="s">
        <v>1188</v>
      </c>
    </row>
    <row r="40" spans="1:6" ht="24" x14ac:dyDescent="0.3">
      <c r="A40" s="15">
        <v>39</v>
      </c>
      <c r="B40" s="16" t="s">
        <v>575</v>
      </c>
      <c r="C40" s="17" t="s">
        <v>162</v>
      </c>
      <c r="D40" s="17" t="str">
        <f>VLOOKUP($B40,'C2M2 V2.1'!D:E,2,FALSE)</f>
        <v>Personnel performing activities in the ACCESS domain have the skills and knowledge needed to perform their assigned responsibilities</v>
      </c>
      <c r="E40" s="17" t="s">
        <v>1189</v>
      </c>
      <c r="F40" s="18" t="s">
        <v>1190</v>
      </c>
    </row>
    <row r="41" spans="1:6" x14ac:dyDescent="0.3">
      <c r="A41" s="11">
        <v>40</v>
      </c>
      <c r="B41" s="16" t="s">
        <v>576</v>
      </c>
      <c r="C41" s="17" t="s">
        <v>166</v>
      </c>
      <c r="D41" s="17" t="str">
        <f>VLOOKUP($B41,'C2M2 V2.1'!D:E,2,FALSE)</f>
        <v>The effectiveness of activities in the ACCESS domain is evaluated and tracked</v>
      </c>
      <c r="E41" s="17" t="s">
        <v>1191</v>
      </c>
      <c r="F41" s="18" t="s">
        <v>1192</v>
      </c>
    </row>
    <row r="42" spans="1:6" s="15" customFormat="1" x14ac:dyDescent="0.3">
      <c r="A42" s="15">
        <v>41</v>
      </c>
      <c r="B42" s="12" t="s">
        <v>331</v>
      </c>
      <c r="C42" s="13" t="s">
        <v>1193</v>
      </c>
      <c r="D42" s="17" t="e">
        <f>VLOOKUP($B42,'C2M2 V2.1'!D:E,2,FALSE)</f>
        <v>#N/A</v>
      </c>
      <c r="E42" s="13" t="s">
        <v>1194</v>
      </c>
      <c r="F42" s="14" t="s">
        <v>1195</v>
      </c>
    </row>
    <row r="43" spans="1:6" ht="96" x14ac:dyDescent="0.25">
      <c r="A43" s="11">
        <v>42</v>
      </c>
      <c r="B43" s="16" t="s">
        <v>1196</v>
      </c>
      <c r="C43" s="17" t="s">
        <v>1197</v>
      </c>
      <c r="D43" s="17" t="e">
        <f>VLOOKUP($B43,'C2M2 V2.1'!D:E,2,FALSE)</f>
        <v>#N/A</v>
      </c>
      <c r="E43" s="17" t="s">
        <v>1198</v>
      </c>
      <c r="F43" s="21" t="s">
        <v>1199</v>
      </c>
    </row>
    <row r="44" spans="1:6" s="15" customFormat="1" x14ac:dyDescent="0.3">
      <c r="A44" s="15">
        <v>43</v>
      </c>
      <c r="B44" s="12" t="s">
        <v>1200</v>
      </c>
      <c r="C44" s="13" t="s">
        <v>1201</v>
      </c>
      <c r="D44" s="17" t="e">
        <f>VLOOKUP($B44,'C2M2 V2.1'!D:E,2,FALSE)</f>
        <v>#N/A</v>
      </c>
      <c r="E44" s="13" t="s">
        <v>1202</v>
      </c>
      <c r="F44" s="14" t="s">
        <v>1203</v>
      </c>
    </row>
    <row r="45" spans="1:6" ht="156" x14ac:dyDescent="0.3">
      <c r="A45" s="11">
        <v>44</v>
      </c>
      <c r="B45" s="16" t="s">
        <v>1204</v>
      </c>
      <c r="C45" s="17" t="s">
        <v>1205</v>
      </c>
      <c r="D45" s="17" t="e">
        <f>VLOOKUP($B45,'C2M2 V2.1'!D:E,2,FALSE)</f>
        <v>#N/A</v>
      </c>
      <c r="E45" s="17" t="s">
        <v>1206</v>
      </c>
      <c r="F45" s="18" t="s">
        <v>1207</v>
      </c>
    </row>
    <row r="46" spans="1:6" ht="48" x14ac:dyDescent="0.3">
      <c r="A46" s="15">
        <v>45</v>
      </c>
      <c r="B46" s="16" t="s">
        <v>711</v>
      </c>
      <c r="C46" s="17" t="s">
        <v>332</v>
      </c>
      <c r="D46" s="17" t="str">
        <f>VLOOKUP($B46,'C2M2 V2.1'!D:E,2,FALSE)</f>
        <v>The organization has a strategy for cybersecurity architecture, which may be developed and managed in an ad hoc manner</v>
      </c>
      <c r="E46" s="17" t="s">
        <v>1208</v>
      </c>
      <c r="F46" s="18" t="s">
        <v>1209</v>
      </c>
    </row>
    <row r="47" spans="1:6" ht="48" x14ac:dyDescent="0.3">
      <c r="A47" s="11">
        <v>46</v>
      </c>
      <c r="B47" s="16" t="s">
        <v>712</v>
      </c>
      <c r="C47" s="17" t="s">
        <v>1210</v>
      </c>
      <c r="D47" s="17" t="str">
        <f>VLOOKUP($B47,'C2M2 V2.1'!D:E,2,FALSE)</f>
        <v>A strategy for cybersecurity architecture is established and maintained in alignment with the organization’s cybersecurity program strategy (PROGRAM-1b) and enterprise architecture</v>
      </c>
      <c r="E47" s="17" t="s">
        <v>1211</v>
      </c>
      <c r="F47" s="18" t="s">
        <v>1212</v>
      </c>
    </row>
    <row r="48" spans="1:6" s="20" customFormat="1" ht="36" x14ac:dyDescent="0.25">
      <c r="A48" s="15">
        <v>47</v>
      </c>
      <c r="B48" s="16" t="s">
        <v>713</v>
      </c>
      <c r="C48" s="17" t="s">
        <v>334</v>
      </c>
      <c r="D48" s="17" t="str">
        <f>VLOOKUP($B48,'C2M2 V2.1'!D:E,2,FALSE)</f>
        <v>A documented cybersecurity architecture is established and maintained that includes IT and OT systems and networks and aligns with system and asset categorization and prioritization</v>
      </c>
      <c r="E48" s="17" t="s">
        <v>1213</v>
      </c>
      <c r="F48" s="18" t="s">
        <v>1214</v>
      </c>
    </row>
    <row r="49" spans="1:6" ht="36" x14ac:dyDescent="0.3">
      <c r="A49" s="11">
        <v>48</v>
      </c>
      <c r="B49" s="16" t="s">
        <v>714</v>
      </c>
      <c r="C49" s="17" t="s">
        <v>1215</v>
      </c>
      <c r="D49" s="17" t="str">
        <f>VLOOKUP($B49,'C2M2 V2.1'!D:E,2,FALSE)</f>
        <v>Governance for cybersecurity architecture (such as an architecture review process) is established and maintained that includes provisions for periodic architectural reviews and an exceptions process</v>
      </c>
      <c r="E49" s="17" t="s">
        <v>1216</v>
      </c>
      <c r="F49" s="18" t="s">
        <v>1217</v>
      </c>
    </row>
    <row r="50" spans="1:6" ht="24" x14ac:dyDescent="0.3">
      <c r="A50" s="15">
        <v>49</v>
      </c>
      <c r="B50" s="16" t="s">
        <v>715</v>
      </c>
      <c r="C50" s="17" t="s">
        <v>337</v>
      </c>
      <c r="D50" s="17" t="str">
        <f>VLOOKUP($B50,'C2M2 V2.1'!D:E,2,FALSE)</f>
        <v>Senior management sponsorship for the cybersecurity architecture program is visible and active</v>
      </c>
      <c r="E50" s="17" t="s">
        <v>1218</v>
      </c>
      <c r="F50" s="18" t="s">
        <v>1219</v>
      </c>
    </row>
    <row r="51" spans="1:6" ht="24" x14ac:dyDescent="0.3">
      <c r="A51" s="11">
        <v>50</v>
      </c>
      <c r="B51" s="16" t="s">
        <v>716</v>
      </c>
      <c r="C51" s="17" t="s">
        <v>338</v>
      </c>
      <c r="D51" s="17" t="str">
        <f>VLOOKUP($B51,'C2M2 V2.1'!D:E,2,FALSE)</f>
        <v>The cybersecurity architecture establishes and maintains cybersecurity requirements for the organization’s assets</v>
      </c>
      <c r="E51" s="17" t="s">
        <v>1220</v>
      </c>
      <c r="F51" s="18" t="s">
        <v>1221</v>
      </c>
    </row>
    <row r="52" spans="1:6" ht="36" x14ac:dyDescent="0.3">
      <c r="A52" s="15">
        <v>51</v>
      </c>
      <c r="B52" s="16" t="s">
        <v>717</v>
      </c>
      <c r="C52" s="17" t="s">
        <v>339</v>
      </c>
      <c r="D52" s="17" t="str">
        <f>VLOOKUP($B52,'C2M2 V2.1'!D:E,2,FALSE)</f>
        <v>Cybersecurity controls are selected and implemented to meet cybersecurity requirements</v>
      </c>
      <c r="E52" s="17" t="s">
        <v>1222</v>
      </c>
      <c r="F52" s="18" t="s">
        <v>1223</v>
      </c>
    </row>
    <row r="53" spans="1:6" ht="36" x14ac:dyDescent="0.3">
      <c r="A53" s="11">
        <v>52</v>
      </c>
      <c r="B53" s="16" t="s">
        <v>718</v>
      </c>
      <c r="C53" s="17" t="s">
        <v>340</v>
      </c>
      <c r="D53" s="17" t="str">
        <f>VLOOKUP($B53,'C2M2 V2.1'!D:E,2,FALSE)</f>
        <v>The cybersecurity architecture strategy and program are aligned with the organization’s enterprise architecture strategy and program</v>
      </c>
      <c r="E53" s="17" t="s">
        <v>1224</v>
      </c>
      <c r="F53" s="18" t="s">
        <v>1225</v>
      </c>
    </row>
    <row r="54" spans="1:6" ht="36" x14ac:dyDescent="0.3">
      <c r="A54" s="15">
        <v>53</v>
      </c>
      <c r="B54" s="16" t="s">
        <v>719</v>
      </c>
      <c r="C54" s="17" t="s">
        <v>1226</v>
      </c>
      <c r="D54" s="17" t="str">
        <f>VLOOKUP($B54,'C2M2 V2.1'!D:E,2,FALSE)</f>
        <v>Conformance of the organization’s systems and networks to the cybersecurity architecture is evaluated periodically and according to defined triggers, such as system changes and external events</v>
      </c>
      <c r="E54" s="17" t="s">
        <v>1227</v>
      </c>
      <c r="F54" s="18" t="s">
        <v>1228</v>
      </c>
    </row>
    <row r="55" spans="1:6" ht="24" x14ac:dyDescent="0.3">
      <c r="A55" s="11">
        <v>54</v>
      </c>
      <c r="B55" s="16" t="s">
        <v>720</v>
      </c>
      <c r="C55" s="17" t="s">
        <v>1229</v>
      </c>
      <c r="D55" s="17" t="str">
        <f>VLOOKUP($B55,'C2M2 V2.1'!D:E,2,FALSE)</f>
        <v>The cybersecurity architecture is guided by the organization’s risk analysis information (RISK-3d) and threat profile (THREAT-2e)</v>
      </c>
      <c r="E55" s="17" t="s">
        <v>1230</v>
      </c>
      <c r="F55" s="18" t="s">
        <v>1231</v>
      </c>
    </row>
    <row r="56" spans="1:6" s="15" customFormat="1" x14ac:dyDescent="0.3">
      <c r="A56" s="15">
        <v>55</v>
      </c>
      <c r="B56" s="12" t="s">
        <v>1232</v>
      </c>
      <c r="C56" s="13" t="s">
        <v>1233</v>
      </c>
      <c r="D56" s="17" t="e">
        <f>VLOOKUP($B56,'C2M2 V2.1'!D:E,2,FALSE)</f>
        <v>#N/A</v>
      </c>
      <c r="E56" s="13" t="s">
        <v>1234</v>
      </c>
      <c r="F56" s="14" t="s">
        <v>1235</v>
      </c>
    </row>
    <row r="57" spans="1:6" ht="36" x14ac:dyDescent="0.3">
      <c r="A57" s="11">
        <v>56</v>
      </c>
      <c r="B57" s="16" t="s">
        <v>1236</v>
      </c>
      <c r="C57" s="17" t="s">
        <v>1237</v>
      </c>
      <c r="D57" s="17" t="e">
        <f>VLOOKUP($B57,'C2M2 V2.1'!D:E,2,FALSE)</f>
        <v>#N/A</v>
      </c>
      <c r="E57" s="17" t="s">
        <v>1238</v>
      </c>
      <c r="F57" s="18" t="s">
        <v>1239</v>
      </c>
    </row>
    <row r="58" spans="1:6" ht="48" x14ac:dyDescent="0.3">
      <c r="A58" s="15">
        <v>57</v>
      </c>
      <c r="B58" s="16" t="s">
        <v>722</v>
      </c>
      <c r="C58" s="17" t="s">
        <v>344</v>
      </c>
      <c r="D58" s="17" t="str">
        <f>VLOOKUP($B58,'C2M2 V2.1'!D:E,2,FALSE)</f>
        <v>Network protections are implemented, at least in an ad hoc manner</v>
      </c>
      <c r="E58" s="17" t="s">
        <v>1240</v>
      </c>
      <c r="F58" s="18" t="s">
        <v>1241</v>
      </c>
    </row>
    <row r="59" spans="1:6" ht="36" x14ac:dyDescent="0.3">
      <c r="A59" s="11">
        <v>58</v>
      </c>
      <c r="B59" s="16" t="s">
        <v>723</v>
      </c>
      <c r="C59" s="17" t="s">
        <v>1242</v>
      </c>
      <c r="D59" s="17" t="str">
        <f>VLOOKUP($B59,'C2M2 V2.1'!D:E,2,FALSE)</f>
        <v>The organization’s IT systems are separated from OT systems through segmentation, either through physical means or logical means, at least in an ad hoc manner</v>
      </c>
      <c r="E59" s="17" t="s">
        <v>1243</v>
      </c>
      <c r="F59" s="18" t="s">
        <v>1244</v>
      </c>
    </row>
    <row r="60" spans="1:6" ht="36" x14ac:dyDescent="0.3">
      <c r="A60" s="15">
        <v>59</v>
      </c>
      <c r="B60" s="16" t="s">
        <v>724</v>
      </c>
      <c r="C60" s="17" t="s">
        <v>347</v>
      </c>
      <c r="D60" s="17" t="str">
        <f>VLOOKUP($B60,'C2M2 V2.1'!D:E,2,FALSE)</f>
        <v>Network protections are defined and enforced for selected asset types according to asset risk and priority (for example, internal assets, perimeter assets, assets connected to the organization’s Wi-Fi, cloud assets, remote access, and externally owned devices)</v>
      </c>
      <c r="E60" s="17" t="s">
        <v>1245</v>
      </c>
      <c r="F60" s="18" t="s">
        <v>1246</v>
      </c>
    </row>
    <row r="61" spans="1:6" ht="48" x14ac:dyDescent="0.3">
      <c r="A61" s="11">
        <v>60</v>
      </c>
      <c r="B61" s="16" t="s">
        <v>725</v>
      </c>
      <c r="C61" s="17" t="s">
        <v>345</v>
      </c>
      <c r="D61" s="17" t="str">
        <f>VLOOKUP($B61,'C2M2 V2.1'!D:E,2,FALSE)</f>
        <v>Assets that are important to the delivery of the function are logically or physically segmented into distinct security zones based on asset cybersecurity requirements</v>
      </c>
      <c r="E61" s="17" t="s">
        <v>1247</v>
      </c>
      <c r="F61" s="18" t="s">
        <v>1248</v>
      </c>
    </row>
    <row r="62" spans="1:6" ht="36" x14ac:dyDescent="0.3">
      <c r="A62" s="15">
        <v>61</v>
      </c>
      <c r="B62" s="16" t="s">
        <v>726</v>
      </c>
      <c r="C62" s="17" t="s">
        <v>1249</v>
      </c>
      <c r="D62" s="17" t="str">
        <f>VLOOKUP($B62,'C2M2 V2.1'!D:E,2,FALSE)</f>
        <v>Network protections incorporate the principles of least privilege and least functionality</v>
      </c>
      <c r="E62" s="17" t="s">
        <v>1250</v>
      </c>
      <c r="F62" s="18" t="s">
        <v>1251</v>
      </c>
    </row>
    <row r="63" spans="1:6" ht="36" x14ac:dyDescent="0.3">
      <c r="A63" s="11">
        <v>62</v>
      </c>
      <c r="B63" s="16" t="s">
        <v>727</v>
      </c>
      <c r="C63" s="17" t="s">
        <v>348</v>
      </c>
      <c r="D63" s="17" t="str">
        <f>VLOOKUP($B63,'C2M2 V2.1'!D:E,2,FALSE)</f>
        <v>Network protections include monitoring, analysis, and control of network traffic for selected security zones (for example, firewalls, allowlisting, intrusion detection and prevention systems (IDPS))</v>
      </c>
      <c r="E63" s="17" t="s">
        <v>1252</v>
      </c>
      <c r="F63" s="18" t="s">
        <v>1253</v>
      </c>
    </row>
    <row r="64" spans="1:6" ht="36" x14ac:dyDescent="0.3">
      <c r="A64" s="15">
        <v>63</v>
      </c>
      <c r="B64" s="16" t="s">
        <v>728</v>
      </c>
      <c r="C64" s="17" t="s">
        <v>349</v>
      </c>
      <c r="D64" s="17" t="str">
        <f>VLOOKUP($B64,'C2M2 V2.1'!D:E,2,FALSE)</f>
        <v>Web traffic and email are monitored, analyzed, and controlled (for example, malicious link blocking, suspicious download blocking, email authentication techniques, IP address blocking)</v>
      </c>
      <c r="E64" s="17" t="s">
        <v>1254</v>
      </c>
      <c r="F64" s="18" t="s">
        <v>1255</v>
      </c>
    </row>
    <row r="65" spans="1:6" ht="36" x14ac:dyDescent="0.3">
      <c r="A65" s="11">
        <v>64</v>
      </c>
      <c r="B65" s="16" t="s">
        <v>729</v>
      </c>
      <c r="C65" s="17" t="s">
        <v>1256</v>
      </c>
      <c r="D65" s="17" t="str">
        <f>VLOOKUP($B65,'C2M2 V2.1'!D:E,2,FALSE)</f>
        <v>All assets are segmented into distinct security zones based on cybersecurity requirements</v>
      </c>
      <c r="E65" s="17" t="s">
        <v>1257</v>
      </c>
      <c r="F65" s="18" t="s">
        <v>1258</v>
      </c>
    </row>
    <row r="66" spans="1:6" ht="36" x14ac:dyDescent="0.3">
      <c r="A66" s="15">
        <v>65</v>
      </c>
      <c r="B66" s="16" t="s">
        <v>730</v>
      </c>
      <c r="C66" s="17" t="s">
        <v>1259</v>
      </c>
      <c r="D66" s="17" t="str">
        <f>VLOOKUP($B66,'C2M2 V2.1'!D:E,2,FALSE)</f>
        <v>Separate networks are implemented, where warranted, that logically or physically segment assets into security zones with independent authentication</v>
      </c>
      <c r="E66" s="17" t="s">
        <v>1260</v>
      </c>
      <c r="F66" s="18" t="s">
        <v>1261</v>
      </c>
    </row>
    <row r="67" spans="1:6" ht="36" x14ac:dyDescent="0.3">
      <c r="A67" s="11">
        <v>66</v>
      </c>
      <c r="B67" s="16" t="s">
        <v>731</v>
      </c>
      <c r="C67" s="17" t="s">
        <v>1262</v>
      </c>
      <c r="D67" s="17" t="str">
        <f>VLOOKUP($B67,'C2M2 V2.1'!D:E,2,FALSE)</f>
        <v>OT systems are operationally independent from IT systems so that OT operations can be sustained during an outage of IT systems</v>
      </c>
      <c r="E67" s="17" t="s">
        <v>1263</v>
      </c>
      <c r="F67" s="18" t="s">
        <v>1264</v>
      </c>
    </row>
    <row r="68" spans="1:6" ht="24" x14ac:dyDescent="0.3">
      <c r="A68" s="15">
        <v>67</v>
      </c>
      <c r="B68" s="16" t="s">
        <v>732</v>
      </c>
      <c r="C68" s="17" t="s">
        <v>1265</v>
      </c>
      <c r="D68" s="17" t="str">
        <f>VLOOKUP($B68,'C2M2 V2.1'!D:E,2,FALSE)</f>
        <v>Device connections to the network are controlled to ensure that only authorized devices can connect (for example, network access control (NAC))</v>
      </c>
      <c r="E68" s="17" t="s">
        <v>1266</v>
      </c>
      <c r="F68" s="18" t="s">
        <v>1267</v>
      </c>
    </row>
    <row r="69" spans="1:6" ht="24" x14ac:dyDescent="0.3">
      <c r="A69" s="11">
        <v>68</v>
      </c>
      <c r="B69" s="16" t="s">
        <v>733</v>
      </c>
      <c r="C69" s="17" t="s">
        <v>352</v>
      </c>
      <c r="D69" s="17" t="str">
        <f>VLOOKUP($B69,'C2M2 V2.1'!D:E,2,FALSE)</f>
        <v>The cybersecurity architecture enables the isolation of compromised assets</v>
      </c>
      <c r="E69" s="17" t="s">
        <v>1268</v>
      </c>
      <c r="F69" s="18" t="s">
        <v>1269</v>
      </c>
    </row>
    <row r="70" spans="1:6" s="15" customFormat="1" x14ac:dyDescent="0.3">
      <c r="A70" s="15">
        <v>69</v>
      </c>
      <c r="B70" s="12" t="s">
        <v>1270</v>
      </c>
      <c r="C70" s="13" t="s">
        <v>1271</v>
      </c>
      <c r="D70" s="17" t="e">
        <f>VLOOKUP($B70,'C2M2 V2.1'!D:E,2,FALSE)</f>
        <v>#N/A</v>
      </c>
      <c r="E70" s="13" t="s">
        <v>1272</v>
      </c>
      <c r="F70" s="14" t="s">
        <v>1273</v>
      </c>
    </row>
    <row r="71" spans="1:6" ht="60" x14ac:dyDescent="0.25">
      <c r="A71" s="11">
        <v>70</v>
      </c>
      <c r="B71" s="16" t="s">
        <v>1274</v>
      </c>
      <c r="C71" s="17" t="s">
        <v>1275</v>
      </c>
      <c r="D71" s="17" t="e">
        <f>VLOOKUP($B71,'C2M2 V2.1'!D:E,2,FALSE)</f>
        <v>#N/A</v>
      </c>
      <c r="E71" s="17" t="s">
        <v>1276</v>
      </c>
      <c r="F71" s="21" t="s">
        <v>1277</v>
      </c>
    </row>
    <row r="72" spans="1:6" s="20" customFormat="1" ht="36" x14ac:dyDescent="0.25">
      <c r="A72" s="15">
        <v>71</v>
      </c>
      <c r="B72" s="16" t="s">
        <v>734</v>
      </c>
      <c r="C72" s="17" t="s">
        <v>1278</v>
      </c>
      <c r="D72" s="17" t="str">
        <f>VLOOKUP($B72,'C2M2 V2.1'!D:E,2,FALSE)</f>
        <v>Logical and physical access controls are implemented to protect assets that are important to the delivery of the function, where feasible, at least in an ad hoc manner</v>
      </c>
      <c r="E72" s="17" t="s">
        <v>1279</v>
      </c>
      <c r="F72" s="18" t="s">
        <v>1280</v>
      </c>
    </row>
    <row r="73" spans="1:6" ht="36" x14ac:dyDescent="0.3">
      <c r="A73" s="11">
        <v>72</v>
      </c>
      <c r="B73" s="16" t="s">
        <v>735</v>
      </c>
      <c r="C73" s="17" t="s">
        <v>1281</v>
      </c>
      <c r="D73" s="17" t="str">
        <f>VLOOKUP($B73,'C2M2 V2.1'!D:E,2,FALSE)</f>
        <v>Endpoint protections (such as secure configuration, security applications, and host monitoring) are implemented to protect assets that are important to the delivery of the function, where feasible, at least in an ad hoc manner</v>
      </c>
      <c r="E73" s="17" t="s">
        <v>1282</v>
      </c>
      <c r="F73" s="18" t="s">
        <v>1283</v>
      </c>
    </row>
    <row r="74" spans="1:6" ht="24" x14ac:dyDescent="0.3">
      <c r="A74" s="15">
        <v>73</v>
      </c>
      <c r="B74" s="16" t="s">
        <v>736</v>
      </c>
      <c r="C74" s="17" t="s">
        <v>355</v>
      </c>
      <c r="D74" s="17" t="str">
        <f>VLOOKUP($B74,'C2M2 V2.1'!D:E,2,FALSE)</f>
        <v>The principle of least privilege (for example, limiting administrative access for users and service accounts) is enforced</v>
      </c>
      <c r="E74" s="17" t="s">
        <v>1284</v>
      </c>
      <c r="F74" s="18" t="s">
        <v>1285</v>
      </c>
    </row>
    <row r="75" spans="1:6" ht="24" x14ac:dyDescent="0.3">
      <c r="A75" s="11">
        <v>74</v>
      </c>
      <c r="B75" s="16" t="s">
        <v>737</v>
      </c>
      <c r="C75" s="17" t="s">
        <v>356</v>
      </c>
      <c r="D75" s="17" t="str">
        <f>VLOOKUP($B75,'C2M2 V2.1'!D:E,2,FALSE)</f>
        <v>The principle of least functionality (for example, limiting services, limiting applications, limiting ports, limiting connected devices) is enforced</v>
      </c>
      <c r="E75" s="17" t="s">
        <v>1286</v>
      </c>
      <c r="F75" s="18" t="s">
        <v>1287</v>
      </c>
    </row>
    <row r="76" spans="1:6" ht="24" x14ac:dyDescent="0.3">
      <c r="A76" s="15">
        <v>75</v>
      </c>
      <c r="B76" s="16" t="s">
        <v>738</v>
      </c>
      <c r="C76" s="17" t="s">
        <v>1288</v>
      </c>
      <c r="D76" s="17" t="str">
        <f>VLOOKUP($B76,'C2M2 V2.1'!D:E,2,FALSE)</f>
        <v>Secure configurations are established and maintained as part of the asset deployment process where feasible</v>
      </c>
      <c r="E76" s="17" t="s">
        <v>1289</v>
      </c>
      <c r="F76" s="18" t="s">
        <v>1290</v>
      </c>
    </row>
    <row r="77" spans="1:6" s="20" customFormat="1" ht="36" x14ac:dyDescent="0.25">
      <c r="A77" s="11">
        <v>76</v>
      </c>
      <c r="B77" s="16" t="s">
        <v>739</v>
      </c>
      <c r="C77" s="17" t="s">
        <v>358</v>
      </c>
      <c r="D77" s="17" t="str">
        <f>VLOOKUP($B77,'C2M2 V2.1'!D:E,2,FALSE)</f>
        <v>Security applications are required as an element of device configuration where feasible (for example, endpoint detection and response, host-based firewalls)</v>
      </c>
      <c r="E77" s="17" t="s">
        <v>1291</v>
      </c>
      <c r="F77" s="18" t="s">
        <v>1292</v>
      </c>
    </row>
    <row r="78" spans="1:6" ht="24" x14ac:dyDescent="0.3">
      <c r="A78" s="15">
        <v>77</v>
      </c>
      <c r="B78" s="16" t="s">
        <v>740</v>
      </c>
      <c r="C78" s="17" t="s">
        <v>359</v>
      </c>
      <c r="D78" s="17" t="str">
        <f>VLOOKUP($B78,'C2M2 V2.1'!D:E,2,FALSE)</f>
        <v>The use of removeable media is controlled (for example, limiting the use of USB devices, managing external hard drives)</v>
      </c>
      <c r="E78" s="17" t="s">
        <v>1293</v>
      </c>
      <c r="F78" s="18" t="s">
        <v>1294</v>
      </c>
    </row>
    <row r="79" spans="1:6" ht="48" x14ac:dyDescent="0.3">
      <c r="A79" s="11">
        <v>78</v>
      </c>
      <c r="B79" s="16" t="s">
        <v>741</v>
      </c>
      <c r="C79" s="17" t="s">
        <v>1295</v>
      </c>
      <c r="D79" s="17" t="str">
        <f>VLOOKUP($B79,'C2M2 V2.1'!D:E,2,FALSE)</f>
        <v>Cybersecurity controls are implemented for all assets within the function either at the asset level or as compensating controls where asset-level controls are not feasible</v>
      </c>
      <c r="E79" s="17" t="s">
        <v>1296</v>
      </c>
      <c r="F79" s="18" t="s">
        <v>1297</v>
      </c>
    </row>
    <row r="80" spans="1:6" ht="24" x14ac:dyDescent="0.3">
      <c r="A80" s="15">
        <v>79</v>
      </c>
      <c r="B80" s="16" t="s">
        <v>742</v>
      </c>
      <c r="C80" s="17" t="s">
        <v>367</v>
      </c>
      <c r="D80" s="17" t="str">
        <f>VLOOKUP($B80,'C2M2 V2.1'!D:E,2,FALSE)</f>
        <v>Maintenance and capacity management activities are performed for all assets within the function</v>
      </c>
      <c r="E80" s="17" t="s">
        <v>1298</v>
      </c>
      <c r="F80" s="18" t="s">
        <v>1299</v>
      </c>
    </row>
    <row r="81" spans="1:6" ht="24" x14ac:dyDescent="0.3">
      <c r="A81" s="11">
        <v>80</v>
      </c>
      <c r="B81" s="16" t="s">
        <v>743</v>
      </c>
      <c r="C81" s="17" t="s">
        <v>1300</v>
      </c>
      <c r="D81" s="17" t="str">
        <f>VLOOKUP($B81,'C2M2 V2.1'!D:E,2,FALSE)</f>
        <v>The physical operating environment is controlled to protect the operation of assets within the function</v>
      </c>
      <c r="E81" s="17" t="s">
        <v>1301</v>
      </c>
      <c r="F81" s="18" t="s">
        <v>1302</v>
      </c>
    </row>
    <row r="82" spans="1:6" s="15" customFormat="1" x14ac:dyDescent="0.3">
      <c r="A82" s="15">
        <v>81</v>
      </c>
      <c r="B82" s="12" t="s">
        <v>1303</v>
      </c>
      <c r="C82" s="13" t="s">
        <v>1304</v>
      </c>
      <c r="D82" s="17" t="e">
        <f>VLOOKUP($B82,'C2M2 V2.1'!D:E,2,FALSE)</f>
        <v>#N/A</v>
      </c>
      <c r="E82" s="13" t="s">
        <v>1305</v>
      </c>
      <c r="F82" s="14" t="s">
        <v>1306</v>
      </c>
    </row>
    <row r="83" spans="1:6" ht="48" x14ac:dyDescent="0.3">
      <c r="A83" s="11">
        <v>82</v>
      </c>
      <c r="B83" s="16" t="s">
        <v>1307</v>
      </c>
      <c r="C83" s="17" t="s">
        <v>1308</v>
      </c>
      <c r="D83" s="17" t="e">
        <f>VLOOKUP($B83,'C2M2 V2.1'!D:E,2,FALSE)</f>
        <v>#N/A</v>
      </c>
      <c r="E83" s="17" t="s">
        <v>1309</v>
      </c>
      <c r="F83" s="18" t="s">
        <v>1310</v>
      </c>
    </row>
    <row r="84" spans="1:6" ht="36" x14ac:dyDescent="0.3">
      <c r="A84" s="15">
        <v>83</v>
      </c>
      <c r="B84" s="16" t="s">
        <v>747</v>
      </c>
      <c r="C84" s="17" t="s">
        <v>1311</v>
      </c>
      <c r="D84" s="17" t="str">
        <f>VLOOKUP($B84,'C2M2 V2.1'!D:E,2,FALSE)</f>
        <v>Software developed in-house for deployment on higher priority assets is developed using secure software development practices</v>
      </c>
      <c r="E84" s="17" t="s">
        <v>1312</v>
      </c>
      <c r="F84" s="18" t="s">
        <v>1313</v>
      </c>
    </row>
    <row r="85" spans="1:6" ht="36" x14ac:dyDescent="0.3">
      <c r="A85" s="11">
        <v>84</v>
      </c>
      <c r="B85" s="16" t="s">
        <v>748</v>
      </c>
      <c r="C85" s="17" t="s">
        <v>1314</v>
      </c>
      <c r="D85" s="17" t="str">
        <f>VLOOKUP($B85,'C2M2 V2.1'!D:E,2,FALSE)</f>
        <v>The selection of procured software for deployment on higher priority assets includes consideration of the vendor’s secure software development practices</v>
      </c>
      <c r="E85" s="17" t="s">
        <v>1315</v>
      </c>
      <c r="F85" s="18" t="s">
        <v>1316</v>
      </c>
    </row>
    <row r="86" spans="1:6" ht="24" x14ac:dyDescent="0.3">
      <c r="A86" s="15">
        <v>85</v>
      </c>
      <c r="B86" s="16" t="s">
        <v>749</v>
      </c>
      <c r="C86" s="17" t="s">
        <v>1317</v>
      </c>
      <c r="D86" s="17" t="str">
        <f>VLOOKUP($B86,'C2M2 V2.1'!D:E,2,FALSE)</f>
        <v>Secure software configurations are required as part of the software deployment process for both procured software and software developed in-house</v>
      </c>
      <c r="E86" s="17" t="s">
        <v>1318</v>
      </c>
      <c r="F86" s="18" t="s">
        <v>1319</v>
      </c>
    </row>
    <row r="87" spans="1:6" ht="24" x14ac:dyDescent="0.3">
      <c r="A87" s="11">
        <v>86</v>
      </c>
      <c r="B87" s="16" t="s">
        <v>750</v>
      </c>
      <c r="C87" s="17" t="s">
        <v>374</v>
      </c>
      <c r="D87" s="17" t="str">
        <f>VLOOKUP($B87,'C2M2 V2.1'!D:E,2,FALSE)</f>
        <v>All software developed in-house is developed using secure software development practices</v>
      </c>
      <c r="E87" s="17" t="s">
        <v>1320</v>
      </c>
      <c r="F87" s="18" t="s">
        <v>1321</v>
      </c>
    </row>
    <row r="88" spans="1:6" ht="24" x14ac:dyDescent="0.3">
      <c r="A88" s="15">
        <v>87</v>
      </c>
      <c r="B88" s="16" t="s">
        <v>751</v>
      </c>
      <c r="C88" s="17" t="s">
        <v>375</v>
      </c>
      <c r="D88" s="17" t="str">
        <f>VLOOKUP($B88,'C2M2 V2.1'!D:E,2,FALSE)</f>
        <v>The selection of all procured software includes consideration of the vendor’s secure software development practices</v>
      </c>
      <c r="E88" s="17" t="s">
        <v>1322</v>
      </c>
      <c r="F88" s="18" t="s">
        <v>1323</v>
      </c>
    </row>
    <row r="89" spans="1:6" ht="24" x14ac:dyDescent="0.3">
      <c r="A89" s="11">
        <v>88</v>
      </c>
      <c r="B89" s="16" t="s">
        <v>752</v>
      </c>
      <c r="C89" s="17" t="s">
        <v>376</v>
      </c>
      <c r="D89" s="17" t="str">
        <f>VLOOKUP($B89,'C2M2 V2.1'!D:E,2,FALSE)</f>
        <v>The architecture review process evaluates the security of new and revised applications prior to deployment</v>
      </c>
      <c r="E89" s="17" t="s">
        <v>1324</v>
      </c>
      <c r="F89" s="18" t="s">
        <v>1325</v>
      </c>
    </row>
    <row r="90" spans="1:6" ht="24" x14ac:dyDescent="0.3">
      <c r="A90" s="15">
        <v>89</v>
      </c>
      <c r="B90" s="16" t="s">
        <v>753</v>
      </c>
      <c r="C90" s="17" t="s">
        <v>377</v>
      </c>
      <c r="D90" s="17" t="str">
        <f>VLOOKUP($B90,'C2M2 V2.1'!D:E,2,FALSE)</f>
        <v>The authenticity of all software and firmware is validated prior to deployment</v>
      </c>
      <c r="E90" s="17" t="s">
        <v>1326</v>
      </c>
      <c r="F90" s="18" t="s">
        <v>1327</v>
      </c>
    </row>
    <row r="91" spans="1:6" ht="48" x14ac:dyDescent="0.3">
      <c r="A91" s="11">
        <v>90</v>
      </c>
      <c r="B91" s="16" t="s">
        <v>754</v>
      </c>
      <c r="C91" s="17" t="s">
        <v>378</v>
      </c>
      <c r="D91" s="17" t="str">
        <f>VLOOKUP($B91,'C2M2 V2.1'!D:E,2,FALSE)</f>
        <v>Security testing (for example, static testing, dynamic testing, fuzz testing, penetration testing) is performed for in-house-developed and in-house-tailored applications periodically and according to defined triggers, such as system changes and external events</v>
      </c>
      <c r="E91" s="17" t="s">
        <v>1328</v>
      </c>
      <c r="F91" s="18" t="s">
        <v>1329</v>
      </c>
    </row>
    <row r="92" spans="1:6" s="15" customFormat="1" x14ac:dyDescent="0.3">
      <c r="A92" s="15">
        <v>91</v>
      </c>
      <c r="B92" s="12" t="s">
        <v>1330</v>
      </c>
      <c r="C92" s="13" t="s">
        <v>1331</v>
      </c>
      <c r="D92" s="17" t="e">
        <f>VLOOKUP($B92,'C2M2 V2.1'!D:E,2,FALSE)</f>
        <v>#N/A</v>
      </c>
      <c r="E92" s="13" t="s">
        <v>1332</v>
      </c>
      <c r="F92" s="14" t="s">
        <v>1333</v>
      </c>
    </row>
    <row r="93" spans="1:6" ht="48" x14ac:dyDescent="0.3">
      <c r="A93" s="11">
        <v>92</v>
      </c>
      <c r="B93" s="16" t="s">
        <v>1334</v>
      </c>
      <c r="C93" s="17" t="s">
        <v>1335</v>
      </c>
      <c r="D93" s="17" t="e">
        <f>VLOOKUP($B93,'C2M2 V2.1'!D:E,2,FALSE)</f>
        <v>#N/A</v>
      </c>
      <c r="E93" s="17" t="s">
        <v>1336</v>
      </c>
      <c r="F93" s="18" t="s">
        <v>1337</v>
      </c>
    </row>
    <row r="94" spans="1:6" ht="24" x14ac:dyDescent="0.3">
      <c r="A94" s="15">
        <v>93</v>
      </c>
      <c r="B94" s="16" t="s">
        <v>755</v>
      </c>
      <c r="C94" s="17" t="s">
        <v>379</v>
      </c>
      <c r="D94" s="17" t="str">
        <f>VLOOKUP($B94,'C2M2 V2.1'!D:E,2,FALSE)</f>
        <v>Sensitive data is protected at rest, at least in an ad hoc manner</v>
      </c>
      <c r="E94" s="17" t="s">
        <v>1338</v>
      </c>
      <c r="F94" s="18" t="s">
        <v>1339</v>
      </c>
    </row>
    <row r="95" spans="1:6" ht="24" x14ac:dyDescent="0.3">
      <c r="A95" s="11">
        <v>94</v>
      </c>
      <c r="B95" s="16" t="s">
        <v>756</v>
      </c>
      <c r="C95" s="17" t="s">
        <v>1340</v>
      </c>
      <c r="D95" s="17" t="str">
        <f>VLOOKUP($B95,'C2M2 V2.1'!D:E,2,FALSE)</f>
        <v>All data at rest is protected for selected data categories</v>
      </c>
      <c r="E95" s="17" t="s">
        <v>1341</v>
      </c>
      <c r="F95" s="18" t="s">
        <v>1342</v>
      </c>
    </row>
    <row r="96" spans="1:6" s="20" customFormat="1" ht="24" x14ac:dyDescent="0.25">
      <c r="A96" s="15">
        <v>95</v>
      </c>
      <c r="B96" s="16" t="s">
        <v>757</v>
      </c>
      <c r="C96" s="17" t="s">
        <v>1343</v>
      </c>
      <c r="D96" s="17" t="str">
        <f>VLOOKUP($B96,'C2M2 V2.1'!D:E,2,FALSE)</f>
        <v>All data in transit is protected for selected data categories</v>
      </c>
      <c r="E96" s="17" t="s">
        <v>1344</v>
      </c>
      <c r="F96" s="18" t="s">
        <v>1345</v>
      </c>
    </row>
    <row r="97" spans="1:6" ht="24" x14ac:dyDescent="0.3">
      <c r="A97" s="11">
        <v>96</v>
      </c>
      <c r="B97" s="16" t="s">
        <v>758</v>
      </c>
      <c r="C97" s="17" t="s">
        <v>1346</v>
      </c>
      <c r="D97" s="17" t="str">
        <f>VLOOKUP($B97,'C2M2 V2.1'!D:E,2,FALSE)</f>
        <v>Cryptographic controls are implemented for data at rest and data in transit for selected data categories</v>
      </c>
      <c r="E97" s="17" t="s">
        <v>1347</v>
      </c>
      <c r="F97" s="18" t="s">
        <v>1348</v>
      </c>
    </row>
    <row r="98" spans="1:6" ht="24" x14ac:dyDescent="0.3">
      <c r="A98" s="15">
        <v>97</v>
      </c>
      <c r="B98" s="16" t="s">
        <v>759</v>
      </c>
      <c r="C98" s="17" t="s">
        <v>383</v>
      </c>
      <c r="D98" s="17" t="str">
        <f>VLOOKUP($B98,'C2M2 V2.1'!D:E,2,FALSE)</f>
        <v>Key management infrastructure (that is, key generation, key storage, key destruction, key update, and key revocation) is implemented to support cryptographic controls</v>
      </c>
      <c r="E98" s="17" t="s">
        <v>1349</v>
      </c>
      <c r="F98" s="18" t="s">
        <v>1350</v>
      </c>
    </row>
    <row r="99" spans="1:6" ht="24" x14ac:dyDescent="0.3">
      <c r="A99" s="11">
        <v>98</v>
      </c>
      <c r="B99" s="16" t="s">
        <v>760</v>
      </c>
      <c r="C99" s="17" t="s">
        <v>384</v>
      </c>
      <c r="D99" s="17" t="str">
        <f>VLOOKUP($B99,'C2M2 V2.1'!D:E,2,FALSE)</f>
        <v>Controls to restrict the exfiltration of data (for example, data loss prevention tools) are implemented</v>
      </c>
      <c r="E99" s="17" t="s">
        <v>1351</v>
      </c>
      <c r="F99" s="18" t="s">
        <v>1352</v>
      </c>
    </row>
    <row r="100" spans="1:6" ht="24" x14ac:dyDescent="0.3">
      <c r="A100" s="15">
        <v>99</v>
      </c>
      <c r="B100" s="16" t="s">
        <v>761</v>
      </c>
      <c r="C100" s="17" t="s">
        <v>385</v>
      </c>
      <c r="D100" s="17" t="str">
        <f>VLOOKUP($B100,'C2M2 V2.1'!D:E,2,FALSE)</f>
        <v>The cybersecurity architecture includes protections (such as full disk encryption) for data that is stored on assets that may be lost or stolen</v>
      </c>
      <c r="E100" s="17" t="s">
        <v>1353</v>
      </c>
      <c r="F100" s="18" t="s">
        <v>1354</v>
      </c>
    </row>
    <row r="101" spans="1:6" ht="24" x14ac:dyDescent="0.3">
      <c r="A101" s="11">
        <v>100</v>
      </c>
      <c r="B101" s="16" t="s">
        <v>762</v>
      </c>
      <c r="C101" s="17" t="s">
        <v>386</v>
      </c>
      <c r="D101" s="17" t="str">
        <f>VLOOKUP($B101,'C2M2 V2.1'!D:E,2,FALSE)</f>
        <v>The cybersecurity architecture includes protections against unauthorized changes to software, firmware, and data</v>
      </c>
      <c r="E101" s="17" t="s">
        <v>1355</v>
      </c>
      <c r="F101" s="18" t="s">
        <v>1356</v>
      </c>
    </row>
    <row r="102" spans="1:6" s="15" customFormat="1" x14ac:dyDescent="0.3">
      <c r="A102" s="15">
        <v>101</v>
      </c>
      <c r="B102" s="12" t="s">
        <v>1357</v>
      </c>
      <c r="C102" s="13" t="s">
        <v>1174</v>
      </c>
      <c r="D102" s="17" t="e">
        <f>VLOOKUP($B102,'C2M2 V2.1'!D:E,2,FALSE)</f>
        <v>#N/A</v>
      </c>
      <c r="E102" s="13" t="s">
        <v>1175</v>
      </c>
      <c r="F102" s="14" t="s">
        <v>1176</v>
      </c>
    </row>
    <row r="103" spans="1:6" ht="72" x14ac:dyDescent="0.3">
      <c r="A103" s="11">
        <v>102</v>
      </c>
      <c r="B103" s="16" t="s">
        <v>1358</v>
      </c>
      <c r="C103" s="17" t="s">
        <v>1178</v>
      </c>
      <c r="D103" s="17" t="e">
        <f>VLOOKUP($B103,'C2M2 V2.1'!D:E,2,FALSE)</f>
        <v>#N/A</v>
      </c>
      <c r="E103" s="17" t="s">
        <v>1179</v>
      </c>
      <c r="F103" s="18" t="s">
        <v>1180</v>
      </c>
    </row>
    <row r="104" spans="1:6" ht="24" x14ac:dyDescent="0.3">
      <c r="A104" s="15">
        <v>103</v>
      </c>
      <c r="B104" s="16" t="s">
        <v>763</v>
      </c>
      <c r="C104" s="17" t="s">
        <v>387</v>
      </c>
      <c r="D104" s="17" t="str">
        <f>VLOOKUP($B104,'C2M2 V2.1'!D:E,2,FALSE)</f>
        <v>Documented procedures are established, followed, and maintained for activities in the ARCHITECTURE domain</v>
      </c>
      <c r="E104" s="17" t="s">
        <v>1359</v>
      </c>
      <c r="F104" s="18" t="s">
        <v>1360</v>
      </c>
    </row>
    <row r="105" spans="1:6" ht="24" x14ac:dyDescent="0.3">
      <c r="A105" s="11">
        <v>104</v>
      </c>
      <c r="B105" s="16" t="s">
        <v>764</v>
      </c>
      <c r="C105" s="17" t="s">
        <v>389</v>
      </c>
      <c r="D105" s="17" t="str">
        <f>VLOOKUP($B105,'C2M2 V2.1'!D:E,2,FALSE)</f>
        <v>Adequate resources (people, funding, and tools) are provided to support activities in the ARCHITECTURE domain</v>
      </c>
      <c r="E105" s="17" t="s">
        <v>1361</v>
      </c>
      <c r="F105" s="18" t="s">
        <v>1362</v>
      </c>
    </row>
    <row r="106" spans="1:6" ht="24" x14ac:dyDescent="0.3">
      <c r="A106" s="15">
        <v>105</v>
      </c>
      <c r="B106" s="16" t="s">
        <v>765</v>
      </c>
      <c r="C106" s="17" t="s">
        <v>391</v>
      </c>
      <c r="D106" s="17" t="str">
        <f>VLOOKUP($B106,'C2M2 V2.1'!D:E,2,FALSE)</f>
        <v>Up-to-date policies or other organizational directives define requirements for activities in the ARCHITECTURE domain</v>
      </c>
      <c r="E106" s="17" t="s">
        <v>1363</v>
      </c>
      <c r="F106" s="18" t="s">
        <v>1364</v>
      </c>
    </row>
    <row r="107" spans="1:6" ht="24" x14ac:dyDescent="0.3">
      <c r="A107" s="11">
        <v>106</v>
      </c>
      <c r="B107" s="16" t="s">
        <v>766</v>
      </c>
      <c r="C107" s="17" t="s">
        <v>394</v>
      </c>
      <c r="D107" s="17" t="str">
        <f>VLOOKUP($B107,'C2M2 V2.1'!D:E,2,FALSE)</f>
        <v>Responsibility, accountability, and authority for the performance of activities in the ARCHITECTURE domain are assigned to personnel</v>
      </c>
      <c r="E107" s="17" t="s">
        <v>1365</v>
      </c>
      <c r="F107" s="18" t="s">
        <v>1366</v>
      </c>
    </row>
    <row r="108" spans="1:6" ht="24" x14ac:dyDescent="0.3">
      <c r="A108" s="15">
        <v>107</v>
      </c>
      <c r="B108" s="16" t="s">
        <v>767</v>
      </c>
      <c r="C108" s="17" t="s">
        <v>392</v>
      </c>
      <c r="D108" s="17" t="str">
        <f>VLOOKUP($B108,'C2M2 V2.1'!D:E,2,FALSE)</f>
        <v>Personnel performing activities in the ARCHITECTURE domain have the skills and knowledge needed to perform their assigned responsibilities</v>
      </c>
      <c r="E108" s="17" t="s">
        <v>1367</v>
      </c>
      <c r="F108" s="18" t="s">
        <v>1368</v>
      </c>
    </row>
    <row r="109" spans="1:6" ht="24" x14ac:dyDescent="0.3">
      <c r="A109" s="11">
        <v>108</v>
      </c>
      <c r="B109" s="16" t="s">
        <v>768</v>
      </c>
      <c r="C109" s="17" t="s">
        <v>396</v>
      </c>
      <c r="D109" s="17" t="str">
        <f>VLOOKUP($B109,'C2M2 V2.1'!D:E,2,FALSE)</f>
        <v>The effectiveness of activities in the ARCHITECTURE domain is evaluated and tracked</v>
      </c>
      <c r="E109" s="17" t="s">
        <v>1369</v>
      </c>
      <c r="F109" s="18" t="s">
        <v>1370</v>
      </c>
    </row>
    <row r="110" spans="1:6" s="15" customFormat="1" x14ac:dyDescent="0.3">
      <c r="A110" s="15">
        <v>109</v>
      </c>
      <c r="B110" s="12" t="s">
        <v>2</v>
      </c>
      <c r="C110" s="13" t="s">
        <v>1371</v>
      </c>
      <c r="D110" s="17" t="e">
        <f>VLOOKUP($B110,'C2M2 V2.1'!D:E,2,FALSE)</f>
        <v>#N/A</v>
      </c>
      <c r="E110" s="13" t="s">
        <v>1372</v>
      </c>
      <c r="F110" s="14" t="s">
        <v>1373</v>
      </c>
    </row>
    <row r="111" spans="1:6" ht="72" x14ac:dyDescent="0.3">
      <c r="A111" s="11">
        <v>110</v>
      </c>
      <c r="B111" s="16" t="s">
        <v>1374</v>
      </c>
      <c r="C111" s="17" t="s">
        <v>1375</v>
      </c>
      <c r="D111" s="17" t="e">
        <f>VLOOKUP($B111,'C2M2 V2.1'!D:E,2,FALSE)</f>
        <v>#N/A</v>
      </c>
      <c r="E111" s="17" t="s">
        <v>1376</v>
      </c>
      <c r="F111" s="18" t="s">
        <v>1377</v>
      </c>
    </row>
    <row r="112" spans="1:6" s="15" customFormat="1" x14ac:dyDescent="0.3">
      <c r="A112" s="15">
        <v>111</v>
      </c>
      <c r="B112" s="12" t="s">
        <v>1378</v>
      </c>
      <c r="C112" s="13" t="s">
        <v>1379</v>
      </c>
      <c r="D112" s="17" t="e">
        <f>VLOOKUP($B112,'C2M2 V2.1'!D:E,2,FALSE)</f>
        <v>#N/A</v>
      </c>
      <c r="E112" s="13" t="s">
        <v>1380</v>
      </c>
      <c r="F112" s="14" t="s">
        <v>1381</v>
      </c>
    </row>
    <row r="113" spans="1:6" ht="72" x14ac:dyDescent="0.3">
      <c r="A113" s="11">
        <v>112</v>
      </c>
      <c r="B113" s="16" t="s">
        <v>1382</v>
      </c>
      <c r="C113" s="17" t="s">
        <v>1383</v>
      </c>
      <c r="D113" s="17" t="e">
        <f>VLOOKUP($B113,'C2M2 V2.1'!D:E,2,FALSE)</f>
        <v>#N/A</v>
      </c>
      <c r="E113" s="17" t="s">
        <v>1384</v>
      </c>
      <c r="F113" s="18" t="s">
        <v>1385</v>
      </c>
    </row>
    <row r="114" spans="1:6" ht="36" x14ac:dyDescent="0.3">
      <c r="A114" s="15">
        <v>113</v>
      </c>
      <c r="B114" s="16" t="s">
        <v>437</v>
      </c>
      <c r="C114" s="17" t="s">
        <v>1386</v>
      </c>
      <c r="D114" s="17" t="str">
        <f>VLOOKUP($B114,'C2M2 V2.1'!D:E,2,FALSE)</f>
        <v>IT and OT assets that are important to the delivery of the function are inventoried, at least in an ad hoc manner</v>
      </c>
      <c r="E114" s="17" t="s">
        <v>1387</v>
      </c>
      <c r="F114" s="18" t="s">
        <v>1388</v>
      </c>
    </row>
    <row r="115" spans="1:6" ht="24" x14ac:dyDescent="0.3">
      <c r="A115" s="11">
        <v>114</v>
      </c>
      <c r="B115" s="16" t="s">
        <v>438</v>
      </c>
      <c r="C115" s="17" t="s">
        <v>4</v>
      </c>
      <c r="D115" s="17" t="str">
        <f>VLOOKUP($B115,'C2M2 V2.1'!D:E,2,FALSE)</f>
        <v>The IT and OT asset inventory includes assets within the function that may be leveraged to achieve a threat objective</v>
      </c>
      <c r="E115" s="17" t="s">
        <v>1389</v>
      </c>
      <c r="F115" s="18" t="s">
        <v>1390</v>
      </c>
    </row>
    <row r="116" spans="1:6" ht="36" x14ac:dyDescent="0.3">
      <c r="A116" s="15">
        <v>115</v>
      </c>
      <c r="B116" s="16" t="s">
        <v>439</v>
      </c>
      <c r="C116" s="17" t="s">
        <v>1391</v>
      </c>
      <c r="D116" s="17" t="str">
        <f>VLOOKUP($B116,'C2M2 V2.1'!D:E,2,FALSE)</f>
        <v>Inventoried IT and OT assets are prioritized based on defined criteria that include importance to the delivery of the function</v>
      </c>
      <c r="E116" s="17" t="s">
        <v>1392</v>
      </c>
      <c r="F116" s="18" t="s">
        <v>1393</v>
      </c>
    </row>
    <row r="117" spans="1:6" ht="36" x14ac:dyDescent="0.3">
      <c r="A117" s="11">
        <v>116</v>
      </c>
      <c r="B117" s="16" t="s">
        <v>440</v>
      </c>
      <c r="C117" s="17" t="s">
        <v>5</v>
      </c>
      <c r="D117" s="17" t="str">
        <f>VLOOKUP($B117,'C2M2 V2.1'!D:E,2,FALSE)</f>
        <v>Prioritization criteria include consideration of the degree to which an asset within the function may be leveraged to achieve a threat objective</v>
      </c>
      <c r="E117" s="17" t="s">
        <v>1394</v>
      </c>
      <c r="F117" s="18" t="s">
        <v>1395</v>
      </c>
    </row>
    <row r="118" spans="1:6" ht="36" x14ac:dyDescent="0.3">
      <c r="A118" s="15">
        <v>117</v>
      </c>
      <c r="B118" s="16" t="s">
        <v>441</v>
      </c>
      <c r="C118" s="17" t="s">
        <v>1396</v>
      </c>
      <c r="D118" s="17" t="str">
        <f>VLOOKUP($B118,'C2M2 V2.1'!D:E,2,FALSE)</f>
        <v>The IT and OT inventory includes attributes that support cybersecurity activities (for example, location, asset priority, asset owner, operating system, and firmware versions)</v>
      </c>
      <c r="E118" s="17" t="s">
        <v>1397</v>
      </c>
      <c r="F118" s="18" t="s">
        <v>1398</v>
      </c>
    </row>
    <row r="119" spans="1:6" ht="24" x14ac:dyDescent="0.3">
      <c r="A119" s="11">
        <v>118</v>
      </c>
      <c r="B119" s="16" t="s">
        <v>442</v>
      </c>
      <c r="C119" s="17" t="s">
        <v>1399</v>
      </c>
      <c r="D119" s="17" t="str">
        <f>VLOOKUP($B119,'C2M2 V2.1'!D:E,2,FALSE)</f>
        <v>The IT and OT asset inventory is complete (the inventory includes all assets within the function)</v>
      </c>
      <c r="E119" s="17" t="s">
        <v>1400</v>
      </c>
      <c r="F119" s="18" t="s">
        <v>1401</v>
      </c>
    </row>
    <row r="120" spans="1:6" ht="24" x14ac:dyDescent="0.3">
      <c r="A120" s="15">
        <v>119</v>
      </c>
      <c r="B120" s="16" t="s">
        <v>443</v>
      </c>
      <c r="C120" s="17" t="s">
        <v>8</v>
      </c>
      <c r="D120" s="17" t="str">
        <f>VLOOKUP($B120,'C2M2 V2.1'!D:E,2,FALSE)</f>
        <v>The IT and OT asset inventory is current, that is, it is updated periodically and according to defined triggers, such as system changes</v>
      </c>
      <c r="E120" s="17" t="s">
        <v>1402</v>
      </c>
      <c r="F120" s="18" t="s">
        <v>1403</v>
      </c>
    </row>
    <row r="121" spans="1:6" ht="48" x14ac:dyDescent="0.3">
      <c r="A121" s="11">
        <v>120</v>
      </c>
      <c r="B121" s="16" t="s">
        <v>444</v>
      </c>
      <c r="C121" s="17" t="s">
        <v>1404</v>
      </c>
      <c r="D121" s="17" t="str">
        <f>VLOOKUP($B121,'C2M2 V2.1'!D:E,2,FALSE)</f>
        <v>Data is destroyed or securely removed from IT and OT assets prior to redeployment and at end of life</v>
      </c>
      <c r="E121" s="17" t="s">
        <v>1405</v>
      </c>
      <c r="F121" s="18" t="s">
        <v>1406</v>
      </c>
    </row>
    <row r="122" spans="1:6" ht="24" x14ac:dyDescent="0.3">
      <c r="A122" s="15">
        <v>121</v>
      </c>
      <c r="B122" s="16" t="s">
        <v>1407</v>
      </c>
      <c r="C122" s="17" t="s">
        <v>9</v>
      </c>
      <c r="D122" s="17" t="e">
        <f>VLOOKUP($B122,'C2M2 V2.1'!D:E,2,FALSE)</f>
        <v>#N/A</v>
      </c>
      <c r="E122" s="17" t="s">
        <v>1408</v>
      </c>
      <c r="F122" s="18" t="s">
        <v>1409</v>
      </c>
    </row>
    <row r="123" spans="1:6" s="15" customFormat="1" x14ac:dyDescent="0.3">
      <c r="A123" s="11">
        <v>122</v>
      </c>
      <c r="B123" s="12" t="s">
        <v>1410</v>
      </c>
      <c r="C123" s="13" t="s">
        <v>1411</v>
      </c>
      <c r="D123" s="17" t="e">
        <f>VLOOKUP($B123,'C2M2 V2.1'!D:E,2,FALSE)</f>
        <v>#N/A</v>
      </c>
      <c r="E123" s="13" t="s">
        <v>1412</v>
      </c>
      <c r="F123" s="14" t="s">
        <v>1413</v>
      </c>
    </row>
    <row r="124" spans="1:6" ht="60" x14ac:dyDescent="0.3">
      <c r="A124" s="15">
        <v>123</v>
      </c>
      <c r="B124" s="16" t="s">
        <v>1414</v>
      </c>
      <c r="C124" s="17" t="s">
        <v>1383</v>
      </c>
      <c r="D124" s="17" t="e">
        <f>VLOOKUP($B124,'C2M2 V2.1'!D:E,2,FALSE)</f>
        <v>#N/A</v>
      </c>
      <c r="E124" s="17" t="s">
        <v>1415</v>
      </c>
      <c r="F124" s="18" t="s">
        <v>1416</v>
      </c>
    </row>
    <row r="125" spans="1:6" ht="48" x14ac:dyDescent="0.3">
      <c r="A125" s="11">
        <v>124</v>
      </c>
      <c r="B125" s="16" t="s">
        <v>445</v>
      </c>
      <c r="C125" s="17" t="s">
        <v>1417</v>
      </c>
      <c r="D125" s="17" t="str">
        <f>VLOOKUP($B125,'C2M2 V2.1'!D:E,2,FALSE)</f>
        <v>Information assets that are important to the delivery of the function (for example, SCADA set points and customer information) are inventoried, at least in an ad hoc manner</v>
      </c>
      <c r="E125" s="17" t="s">
        <v>1418</v>
      </c>
      <c r="F125" s="18" t="s">
        <v>1419</v>
      </c>
    </row>
    <row r="126" spans="1:6" ht="24" x14ac:dyDescent="0.3">
      <c r="A126" s="15">
        <v>125</v>
      </c>
      <c r="B126" s="16" t="s">
        <v>446</v>
      </c>
      <c r="C126" s="17" t="s">
        <v>12</v>
      </c>
      <c r="D126" s="17" t="str">
        <f>VLOOKUP($B126,'C2M2 V2.1'!D:E,2,FALSE)</f>
        <v>The information asset inventory includes information assets within the function that may be leveraged to achieve a threat objective</v>
      </c>
      <c r="E126" s="17" t="s">
        <v>1420</v>
      </c>
      <c r="F126" s="18" t="s">
        <v>1421</v>
      </c>
    </row>
    <row r="127" spans="1:6" ht="48" x14ac:dyDescent="0.3">
      <c r="A127" s="11">
        <v>126</v>
      </c>
      <c r="B127" s="16" t="s">
        <v>447</v>
      </c>
      <c r="C127" s="17" t="s">
        <v>1422</v>
      </c>
      <c r="D127" s="17" t="str">
        <f>VLOOKUP($B127,'C2M2 V2.1'!D:E,2,FALSE)</f>
        <v>Inventoried information assets are categorized based on defined criteria that includes importance to the delivery of the function</v>
      </c>
      <c r="E127" s="17" t="s">
        <v>1423</v>
      </c>
      <c r="F127" s="18" t="s">
        <v>1424</v>
      </c>
    </row>
    <row r="128" spans="1:6" ht="36" x14ac:dyDescent="0.3">
      <c r="A128" s="15">
        <v>127</v>
      </c>
      <c r="B128" s="16" t="s">
        <v>448</v>
      </c>
      <c r="C128" s="17" t="s">
        <v>1425</v>
      </c>
      <c r="D128" s="17" t="str">
        <f>VLOOKUP($B128,'C2M2 V2.1'!D:E,2,FALSE)</f>
        <v>Categorization criteria include consideration of the degree to which an asset within the function may be leveraged to achieve a threat objective</v>
      </c>
      <c r="E128" s="17" t="s">
        <v>1426</v>
      </c>
      <c r="F128" s="18" t="s">
        <v>1427</v>
      </c>
    </row>
    <row r="129" spans="1:6" ht="36" x14ac:dyDescent="0.3">
      <c r="A129" s="11">
        <v>128</v>
      </c>
      <c r="B129" s="16" t="s">
        <v>449</v>
      </c>
      <c r="C129" s="17" t="s">
        <v>1428</v>
      </c>
      <c r="D129" s="17" t="str">
        <f>VLOOKUP($B129,'C2M2 V2.1'!D:E,2,FALSE)</f>
        <v>The information asset inventory includes attributes that support cybersecurity activities (for example, asset category, backup locations and frequencies, storage locations, asset owner, cybersecurity requirements)</v>
      </c>
      <c r="E129" s="17" t="s">
        <v>1429</v>
      </c>
      <c r="F129" s="18" t="s">
        <v>1430</v>
      </c>
    </row>
    <row r="130" spans="1:6" ht="24" x14ac:dyDescent="0.3">
      <c r="A130" s="15">
        <v>129</v>
      </c>
      <c r="B130" s="16" t="s">
        <v>450</v>
      </c>
      <c r="C130" s="17" t="s">
        <v>1431</v>
      </c>
      <c r="D130" s="17" t="str">
        <f>VLOOKUP($B130,'C2M2 V2.1'!D:E,2,FALSE)</f>
        <v>The information asset inventory is complete (the inventory includes all assets within the function)</v>
      </c>
      <c r="E130" s="17" t="s">
        <v>1432</v>
      </c>
      <c r="F130" s="18" t="s">
        <v>1433</v>
      </c>
    </row>
    <row r="131" spans="1:6" ht="24" x14ac:dyDescent="0.3">
      <c r="A131" s="11">
        <v>130</v>
      </c>
      <c r="B131" s="16" t="s">
        <v>451</v>
      </c>
      <c r="C131" s="17" t="s">
        <v>17</v>
      </c>
      <c r="D131" s="17" t="str">
        <f>VLOOKUP($B131,'C2M2 V2.1'!D:E,2,FALSE)</f>
        <v>The information asset inventory is current, that is, it is updated periodically and according to defined triggers, such as system changes</v>
      </c>
      <c r="E131" s="17" t="s">
        <v>1402</v>
      </c>
      <c r="F131" s="18" t="s">
        <v>1403</v>
      </c>
    </row>
    <row r="132" spans="1:6" ht="36" x14ac:dyDescent="0.3">
      <c r="A132" s="15">
        <v>131</v>
      </c>
      <c r="B132" s="16" t="s">
        <v>452</v>
      </c>
      <c r="C132" s="17" t="s">
        <v>1434</v>
      </c>
      <c r="D132" s="17" t="str">
        <f>VLOOKUP($B132,'C2M2 V2.1'!D:E,2,FALSE)</f>
        <v>Information assets are sanitized or destroyed at end of life using techniques appropriate to their cybersecurity requirements</v>
      </c>
      <c r="E132" s="17" t="s">
        <v>1435</v>
      </c>
      <c r="F132" s="18" t="s">
        <v>1436</v>
      </c>
    </row>
    <row r="133" spans="1:6" ht="36" x14ac:dyDescent="0.3">
      <c r="A133" s="11">
        <v>132</v>
      </c>
      <c r="B133" s="16" t="s">
        <v>1437</v>
      </c>
      <c r="C133" s="17" t="s">
        <v>1438</v>
      </c>
      <c r="D133" s="17" t="e">
        <f>VLOOKUP($B133,'C2M2 V2.1'!D:E,2,FALSE)</f>
        <v>#N/A</v>
      </c>
      <c r="E133" s="17" t="s">
        <v>1439</v>
      </c>
      <c r="F133" s="18" t="s">
        <v>1440</v>
      </c>
    </row>
    <row r="134" spans="1:6" s="19" customFormat="1" x14ac:dyDescent="0.25">
      <c r="A134" s="15">
        <v>133</v>
      </c>
      <c r="B134" s="12" t="s">
        <v>1441</v>
      </c>
      <c r="C134" s="13" t="s">
        <v>1442</v>
      </c>
      <c r="D134" s="17" t="e">
        <f>VLOOKUP($B134,'C2M2 V2.1'!D:E,2,FALSE)</f>
        <v>#N/A</v>
      </c>
      <c r="E134" s="13" t="s">
        <v>1443</v>
      </c>
      <c r="F134" s="14" t="s">
        <v>1444</v>
      </c>
    </row>
    <row r="135" spans="1:6" s="20" customFormat="1" ht="84" x14ac:dyDescent="0.25">
      <c r="A135" s="11">
        <v>134</v>
      </c>
      <c r="B135" s="16" t="s">
        <v>1445</v>
      </c>
      <c r="C135" s="17" t="s">
        <v>1446</v>
      </c>
      <c r="D135" s="17" t="e">
        <f>VLOOKUP($B135,'C2M2 V2.1'!D:E,2,FALSE)</f>
        <v>#N/A</v>
      </c>
      <c r="E135" s="17" t="s">
        <v>1447</v>
      </c>
      <c r="F135" s="18" t="s">
        <v>1448</v>
      </c>
    </row>
    <row r="136" spans="1:6" ht="36" x14ac:dyDescent="0.3">
      <c r="A136" s="15">
        <v>135</v>
      </c>
      <c r="B136" s="16" t="s">
        <v>453</v>
      </c>
      <c r="C136" s="17" t="s">
        <v>20</v>
      </c>
      <c r="D136" s="17" t="str">
        <f>VLOOKUP($B136,'C2M2 V2.1'!D:E,2,FALSE)</f>
        <v>Configuration baselines are established, at least in an ad hoc manner</v>
      </c>
      <c r="E136" s="17" t="s">
        <v>1449</v>
      </c>
      <c r="F136" s="18" t="s">
        <v>1450</v>
      </c>
    </row>
    <row r="137" spans="1:6" ht="24" x14ac:dyDescent="0.3">
      <c r="A137" s="11">
        <v>136</v>
      </c>
      <c r="B137" s="16" t="s">
        <v>454</v>
      </c>
      <c r="C137" s="17" t="s">
        <v>21</v>
      </c>
      <c r="D137" s="17" t="str">
        <f>VLOOKUP($B137,'C2M2 V2.1'!D:E,2,FALSE)</f>
        <v>Configuration baselines are used to configure assets at deployment and restoration</v>
      </c>
      <c r="E137" s="17" t="s">
        <v>1451</v>
      </c>
      <c r="F137" s="18" t="s">
        <v>1452</v>
      </c>
    </row>
    <row r="138" spans="1:6" ht="24" x14ac:dyDescent="0.3">
      <c r="A138" s="15">
        <v>137</v>
      </c>
      <c r="B138" s="16" t="s">
        <v>455</v>
      </c>
      <c r="C138" s="17" t="s">
        <v>1453</v>
      </c>
      <c r="D138" s="17" t="str">
        <f>VLOOKUP($B138,'C2M2 V2.1'!D:E,2,FALSE)</f>
        <v>Configuration baselines incorporate applicable requirements from the cybersecurity architecture (ARCHITECTURE-1f)</v>
      </c>
      <c r="E138" s="17" t="s">
        <v>1454</v>
      </c>
      <c r="F138" s="18" t="s">
        <v>1455</v>
      </c>
    </row>
    <row r="139" spans="1:6" ht="24" x14ac:dyDescent="0.3">
      <c r="A139" s="11">
        <v>138</v>
      </c>
      <c r="B139" s="16" t="s">
        <v>456</v>
      </c>
      <c r="C139" s="17" t="s">
        <v>1456</v>
      </c>
      <c r="D139" s="17" t="str">
        <f>VLOOKUP($B139,'C2M2 V2.1'!D:E,2,FALSE)</f>
        <v>Configuration baselines are reviewed and updated periodically and according to defined triggers, such as system changes and changes to the cybersecurity architecture</v>
      </c>
      <c r="E139" s="17" t="s">
        <v>1457</v>
      </c>
      <c r="F139" s="18" t="s">
        <v>1458</v>
      </c>
    </row>
    <row r="140" spans="1:6" ht="24" x14ac:dyDescent="0.3">
      <c r="A140" s="15">
        <v>139</v>
      </c>
      <c r="B140" s="16" t="s">
        <v>457</v>
      </c>
      <c r="C140" s="17" t="s">
        <v>24</v>
      </c>
      <c r="D140" s="17" t="str">
        <f>VLOOKUP($B140,'C2M2 V2.1'!D:E,2,FALSE)</f>
        <v>Asset configurations are monitored for consistency with baselines throughout the assets’ lifecycles</v>
      </c>
      <c r="E140" s="17" t="s">
        <v>1459</v>
      </c>
      <c r="F140" s="18" t="s">
        <v>1460</v>
      </c>
    </row>
    <row r="141" spans="1:6" ht="36" x14ac:dyDescent="0.3">
      <c r="A141" s="11">
        <v>140</v>
      </c>
      <c r="B141" s="16" t="s">
        <v>1461</v>
      </c>
      <c r="C141" s="17" t="s">
        <v>23</v>
      </c>
      <c r="D141" s="17" t="e">
        <f>VLOOKUP($B141,'C2M2 V2.1'!D:E,2,FALSE)</f>
        <v>#N/A</v>
      </c>
      <c r="E141" s="17" t="s">
        <v>1462</v>
      </c>
      <c r="F141" s="18" t="s">
        <v>1463</v>
      </c>
    </row>
    <row r="142" spans="1:6" s="15" customFormat="1" x14ac:dyDescent="0.3">
      <c r="A142" s="15">
        <v>141</v>
      </c>
      <c r="B142" s="12" t="s">
        <v>1464</v>
      </c>
      <c r="C142" s="13" t="s">
        <v>1465</v>
      </c>
      <c r="D142" s="17" t="e">
        <f>VLOOKUP($B142,'C2M2 V2.1'!D:E,2,FALSE)</f>
        <v>#N/A</v>
      </c>
      <c r="E142" s="13" t="s">
        <v>1466</v>
      </c>
      <c r="F142" s="14" t="s">
        <v>1467</v>
      </c>
    </row>
    <row r="143" spans="1:6" ht="72" x14ac:dyDescent="0.3">
      <c r="A143" s="11">
        <v>142</v>
      </c>
      <c r="B143" s="16" t="s">
        <v>1468</v>
      </c>
      <c r="C143" s="17" t="s">
        <v>1469</v>
      </c>
      <c r="D143" s="17" t="e">
        <f>VLOOKUP($B143,'C2M2 V2.1'!D:E,2,FALSE)</f>
        <v>#N/A</v>
      </c>
      <c r="E143" s="17" t="s">
        <v>1470</v>
      </c>
      <c r="F143" s="18" t="s">
        <v>1471</v>
      </c>
    </row>
    <row r="144" spans="1:6" ht="36" x14ac:dyDescent="0.3">
      <c r="A144" s="15">
        <v>143</v>
      </c>
      <c r="B144" s="16" t="s">
        <v>458</v>
      </c>
      <c r="C144" s="17" t="s">
        <v>1472</v>
      </c>
      <c r="D144" s="17" t="str">
        <f>VLOOKUP($B144,'C2M2 V2.1'!D:E,2,FALSE)</f>
        <v>Changes to assets are evaluated and approved before being implemented, at least in an ad hoc manner</v>
      </c>
      <c r="E144" s="17" t="s">
        <v>1473</v>
      </c>
      <c r="F144" s="18" t="s">
        <v>1474</v>
      </c>
    </row>
    <row r="145" spans="1:6" ht="36" x14ac:dyDescent="0.3">
      <c r="A145" s="11">
        <v>144</v>
      </c>
      <c r="B145" s="16" t="s">
        <v>459</v>
      </c>
      <c r="C145" s="17" t="s">
        <v>1475</v>
      </c>
      <c r="D145" s="17" t="str">
        <f>VLOOKUP($B145,'C2M2 V2.1'!D:E,2,FALSE)</f>
        <v>Changes to assets are documented, at least in an ad hoc manner</v>
      </c>
      <c r="E145" s="17" t="s">
        <v>1476</v>
      </c>
      <c r="F145" s="18" t="s">
        <v>1477</v>
      </c>
    </row>
    <row r="146" spans="1:6" ht="24" x14ac:dyDescent="0.3">
      <c r="A146" s="15">
        <v>145</v>
      </c>
      <c r="B146" s="16" t="s">
        <v>460</v>
      </c>
      <c r="C146" s="17" t="s">
        <v>1478</v>
      </c>
      <c r="D146" s="17" t="str">
        <f>VLOOKUP($B146,'C2M2 V2.1'!D:E,2,FALSE)</f>
        <v>Documentation requirements for asset changes are established and maintained</v>
      </c>
      <c r="E146" s="17" t="s">
        <v>1479</v>
      </c>
      <c r="F146" s="18" t="s">
        <v>1480</v>
      </c>
    </row>
    <row r="147" spans="1:6" ht="36" x14ac:dyDescent="0.3">
      <c r="A147" s="11">
        <v>146</v>
      </c>
      <c r="B147" s="16" t="s">
        <v>461</v>
      </c>
      <c r="C147" s="17" t="s">
        <v>31</v>
      </c>
      <c r="D147" s="17" t="str">
        <f>VLOOKUP($B147,'C2M2 V2.1'!D:E,2,FALSE)</f>
        <v>Changes to higher priority assets are tested prior to being deployed</v>
      </c>
      <c r="E147" s="17" t="s">
        <v>1481</v>
      </c>
      <c r="F147" s="18" t="s">
        <v>1482</v>
      </c>
    </row>
    <row r="148" spans="1:6" ht="24" x14ac:dyDescent="0.3">
      <c r="A148" s="15">
        <v>147</v>
      </c>
      <c r="B148" s="16" t="s">
        <v>462</v>
      </c>
      <c r="C148" s="17" t="s">
        <v>1483</v>
      </c>
      <c r="D148" s="17" t="str">
        <f>VLOOKUP($B148,'C2M2 V2.1'!D:E,2,FALSE)</f>
        <v>Changes and updates are implemented in a secure manner</v>
      </c>
      <c r="E148" s="17" t="s">
        <v>1484</v>
      </c>
      <c r="F148" s="18" t="s">
        <v>1485</v>
      </c>
    </row>
    <row r="149" spans="1:6" ht="36" x14ac:dyDescent="0.3">
      <c r="A149" s="11">
        <v>148</v>
      </c>
      <c r="B149" s="16" t="s">
        <v>463</v>
      </c>
      <c r="C149" s="17" t="s">
        <v>1486</v>
      </c>
      <c r="D149" s="17" t="str">
        <f>VLOOKUP($B149,'C2M2 V2.1'!D:E,2,FALSE)</f>
        <v>The capability to reverse changes is established and maintained for assets that are important to the delivery of the function</v>
      </c>
      <c r="E149" s="17" t="s">
        <v>1487</v>
      </c>
      <c r="F149" s="18" t="s">
        <v>1488</v>
      </c>
    </row>
    <row r="150" spans="1:6" s="15" customFormat="1" x14ac:dyDescent="0.3">
      <c r="A150" s="15">
        <v>149</v>
      </c>
      <c r="B150" s="12" t="s">
        <v>1489</v>
      </c>
      <c r="C150" s="13" t="s">
        <v>1174</v>
      </c>
      <c r="D150" s="17" t="e">
        <f>VLOOKUP($B150,'C2M2 V2.1'!D:E,2,FALSE)</f>
        <v>#N/A</v>
      </c>
      <c r="E150" s="13" t="s">
        <v>1175</v>
      </c>
      <c r="F150" s="14" t="s">
        <v>1176</v>
      </c>
    </row>
    <row r="151" spans="1:6" ht="72" x14ac:dyDescent="0.3">
      <c r="A151" s="11">
        <v>150</v>
      </c>
      <c r="B151" s="16" t="s">
        <v>1490</v>
      </c>
      <c r="C151" s="17" t="s">
        <v>1178</v>
      </c>
      <c r="D151" s="17" t="e">
        <f>VLOOKUP($B151,'C2M2 V2.1'!D:E,2,FALSE)</f>
        <v>#N/A</v>
      </c>
      <c r="E151" s="17" t="s">
        <v>1179</v>
      </c>
      <c r="F151" s="18" t="s">
        <v>1180</v>
      </c>
    </row>
    <row r="152" spans="1:6" ht="24" x14ac:dyDescent="0.3">
      <c r="A152" s="15">
        <v>151</v>
      </c>
      <c r="B152" s="16" t="s">
        <v>467</v>
      </c>
      <c r="C152" s="17" t="s">
        <v>35</v>
      </c>
      <c r="D152" s="17" t="str">
        <f>VLOOKUP($B152,'C2M2 V2.1'!D:E,2,FALSE)</f>
        <v>Documented procedures are established, followed, and maintained for activities in the ASSET domain</v>
      </c>
      <c r="E152" s="17" t="s">
        <v>1491</v>
      </c>
      <c r="F152" s="18" t="s">
        <v>1492</v>
      </c>
    </row>
    <row r="153" spans="1:6" ht="24" x14ac:dyDescent="0.3">
      <c r="A153" s="11">
        <v>152</v>
      </c>
      <c r="B153" s="16" t="s">
        <v>468</v>
      </c>
      <c r="C153" s="17" t="s">
        <v>37</v>
      </c>
      <c r="D153" s="17" t="str">
        <f>VLOOKUP($B153,'C2M2 V2.1'!D:E,2,FALSE)</f>
        <v>Adequate resources (people, funding, and tools) are provided to support activities in the ASSET domain</v>
      </c>
      <c r="E153" s="17" t="s">
        <v>1493</v>
      </c>
      <c r="F153" s="18" t="s">
        <v>1494</v>
      </c>
    </row>
    <row r="154" spans="1:6" ht="24" x14ac:dyDescent="0.3">
      <c r="A154" s="15">
        <v>153</v>
      </c>
      <c r="B154" s="16" t="s">
        <v>469</v>
      </c>
      <c r="C154" s="17" t="s">
        <v>39</v>
      </c>
      <c r="D154" s="17" t="str">
        <f>VLOOKUP($B154,'C2M2 V2.1'!D:E,2,FALSE)</f>
        <v>Up-to-date policies or other organizational directives define requirements for activities in the ASSET domain</v>
      </c>
      <c r="E154" s="17" t="s">
        <v>1495</v>
      </c>
      <c r="F154" s="18" t="s">
        <v>1496</v>
      </c>
    </row>
    <row r="155" spans="1:6" s="20" customFormat="1" ht="24" x14ac:dyDescent="0.25">
      <c r="A155" s="11">
        <v>154</v>
      </c>
      <c r="B155" s="16" t="s">
        <v>470</v>
      </c>
      <c r="C155" s="17" t="s">
        <v>42</v>
      </c>
      <c r="D155" s="17" t="str">
        <f>VLOOKUP($B155,'C2M2 V2.1'!D:E,2,FALSE)</f>
        <v>Responsibility, accountability, and authority for the performance of activities in the ASSET domain are assigned to personnel</v>
      </c>
      <c r="E155" s="17" t="s">
        <v>1497</v>
      </c>
      <c r="F155" s="18" t="s">
        <v>1498</v>
      </c>
    </row>
    <row r="156" spans="1:6" ht="24" x14ac:dyDescent="0.3">
      <c r="A156" s="15">
        <v>155</v>
      </c>
      <c r="B156" s="16" t="s">
        <v>471</v>
      </c>
      <c r="C156" s="17" t="s">
        <v>40</v>
      </c>
      <c r="D156" s="17" t="str">
        <f>VLOOKUP($B156,'C2M2 V2.1'!D:E,2,FALSE)</f>
        <v>Personnel performing activities in the ASSET domain have the skills and knowledge needed to perform their assigned responsibilities</v>
      </c>
      <c r="E156" s="17" t="s">
        <v>1499</v>
      </c>
      <c r="F156" s="18" t="s">
        <v>1500</v>
      </c>
    </row>
    <row r="157" spans="1:6" x14ac:dyDescent="0.3">
      <c r="A157" s="11">
        <v>156</v>
      </c>
      <c r="B157" s="16" t="s">
        <v>472</v>
      </c>
      <c r="C157" s="17" t="s">
        <v>44</v>
      </c>
      <c r="D157" s="17" t="str">
        <f>VLOOKUP($B157,'C2M2 V2.1'!D:E,2,FALSE)</f>
        <v>The effectiveness of activities in the ASSET domain is evaluated and tracked</v>
      </c>
      <c r="E157" s="17" t="s">
        <v>1501</v>
      </c>
      <c r="F157" s="18" t="s">
        <v>1502</v>
      </c>
    </row>
    <row r="158" spans="1:6" s="15" customFormat="1" x14ac:dyDescent="0.3">
      <c r="A158" s="15">
        <v>157</v>
      </c>
      <c r="B158" s="12" t="s">
        <v>1503</v>
      </c>
      <c r="C158" s="13" t="s">
        <v>1504</v>
      </c>
      <c r="D158" s="17" t="e">
        <f>VLOOKUP($B158,'C2M2 V2.1'!D:E,2,FALSE)</f>
        <v>#N/A</v>
      </c>
      <c r="E158" s="13" t="s">
        <v>1505</v>
      </c>
      <c r="F158" s="14" t="s">
        <v>1506</v>
      </c>
    </row>
    <row r="159" spans="1:6" s="15" customFormat="1" ht="24" x14ac:dyDescent="0.3">
      <c r="A159" s="11">
        <v>158</v>
      </c>
      <c r="B159" s="16" t="s">
        <v>1507</v>
      </c>
      <c r="C159" s="17" t="s">
        <v>1508</v>
      </c>
      <c r="D159" s="17" t="e">
        <f>VLOOKUP($B159,'C2M2 V2.1'!D:E,2,FALSE)</f>
        <v>#N/A</v>
      </c>
      <c r="E159" s="17" t="s">
        <v>1509</v>
      </c>
      <c r="F159" s="18" t="s">
        <v>1510</v>
      </c>
    </row>
    <row r="160" spans="1:6" x14ac:dyDescent="0.3">
      <c r="A160" s="15">
        <v>159</v>
      </c>
      <c r="B160" s="12" t="s">
        <v>1511</v>
      </c>
      <c r="C160" s="13" t="s">
        <v>1512</v>
      </c>
      <c r="D160" s="17" t="e">
        <f>VLOOKUP($B160,'C2M2 V2.1'!D:E,2,FALSE)</f>
        <v>#N/A</v>
      </c>
      <c r="E160" s="13" t="s">
        <v>1513</v>
      </c>
      <c r="F160" s="14" t="s">
        <v>1514</v>
      </c>
    </row>
    <row r="161" spans="1:6" ht="36" x14ac:dyDescent="0.3">
      <c r="A161" s="11">
        <v>160</v>
      </c>
      <c r="B161" s="16" t="s">
        <v>1515</v>
      </c>
      <c r="C161" s="17" t="s">
        <v>1516</v>
      </c>
      <c r="D161" s="17" t="e">
        <f>VLOOKUP($B161,'C2M2 V2.1'!D:E,2,FALSE)</f>
        <v>#N/A</v>
      </c>
      <c r="E161" s="17" t="s">
        <v>1517</v>
      </c>
      <c r="F161" s="18" t="s">
        <v>1518</v>
      </c>
    </row>
    <row r="162" spans="1:6" ht="24" x14ac:dyDescent="0.3">
      <c r="A162" s="15">
        <v>161</v>
      </c>
      <c r="B162" s="16" t="s">
        <v>1519</v>
      </c>
      <c r="C162" s="17" t="s">
        <v>1520</v>
      </c>
      <c r="D162" s="17" t="e">
        <f>VLOOKUP($B162,'C2M2 V2.1'!D:E,2,FALSE)</f>
        <v>#N/A</v>
      </c>
      <c r="E162" s="17" t="s">
        <v>1521</v>
      </c>
      <c r="F162" s="18" t="s">
        <v>1522</v>
      </c>
    </row>
    <row r="163" spans="1:6" ht="24" x14ac:dyDescent="0.3">
      <c r="A163" s="11">
        <v>162</v>
      </c>
      <c r="B163" s="16" t="s">
        <v>1523</v>
      </c>
      <c r="C163" s="17" t="s">
        <v>1524</v>
      </c>
      <c r="D163" s="17" t="e">
        <f>VLOOKUP($B163,'C2M2 V2.1'!D:E,2,FALSE)</f>
        <v>#N/A</v>
      </c>
      <c r="E163" s="17" t="s">
        <v>1525</v>
      </c>
      <c r="F163" s="18" t="s">
        <v>1526</v>
      </c>
    </row>
    <row r="164" spans="1:6" ht="24" x14ac:dyDescent="0.3">
      <c r="A164" s="15">
        <v>163</v>
      </c>
      <c r="B164" s="16" t="s">
        <v>1527</v>
      </c>
      <c r="C164" s="17" t="s">
        <v>1528</v>
      </c>
      <c r="D164" s="17" t="e">
        <f>VLOOKUP($B164,'C2M2 V2.1'!D:E,2,FALSE)</f>
        <v>#N/A</v>
      </c>
      <c r="E164" s="17" t="s">
        <v>1529</v>
      </c>
      <c r="F164" s="18" t="s">
        <v>1530</v>
      </c>
    </row>
    <row r="165" spans="1:6" ht="24" x14ac:dyDescent="0.3">
      <c r="A165" s="11">
        <v>164</v>
      </c>
      <c r="B165" s="16" t="s">
        <v>1531</v>
      </c>
      <c r="C165" s="17" t="s">
        <v>1532</v>
      </c>
      <c r="D165" s="17" t="e">
        <f>VLOOKUP($B165,'C2M2 V2.1'!D:E,2,FALSE)</f>
        <v>#N/A</v>
      </c>
      <c r="E165" s="17" t="s">
        <v>1533</v>
      </c>
      <c r="F165" s="18" t="s">
        <v>1534</v>
      </c>
    </row>
    <row r="166" spans="1:6" ht="24" x14ac:dyDescent="0.3">
      <c r="A166" s="15">
        <v>165</v>
      </c>
      <c r="B166" s="16" t="s">
        <v>1535</v>
      </c>
      <c r="C166" s="17" t="s">
        <v>1536</v>
      </c>
      <c r="D166" s="17" t="e">
        <f>VLOOKUP($B166,'C2M2 V2.1'!D:E,2,FALSE)</f>
        <v>#N/A</v>
      </c>
      <c r="E166" s="17" t="s">
        <v>1537</v>
      </c>
      <c r="F166" s="18" t="s">
        <v>1538</v>
      </c>
    </row>
    <row r="167" spans="1:6" s="20" customFormat="1" ht="24" x14ac:dyDescent="0.25">
      <c r="A167" s="11">
        <v>166</v>
      </c>
      <c r="B167" s="16" t="s">
        <v>1539</v>
      </c>
      <c r="C167" s="17" t="s">
        <v>1540</v>
      </c>
      <c r="D167" s="17" t="e">
        <f>VLOOKUP($B167,'C2M2 V2.1'!D:E,2,FALSE)</f>
        <v>#N/A</v>
      </c>
      <c r="E167" s="17" t="s">
        <v>1541</v>
      </c>
      <c r="F167" s="18" t="s">
        <v>1542</v>
      </c>
    </row>
    <row r="168" spans="1:6" s="15" customFormat="1" ht="48" x14ac:dyDescent="0.3">
      <c r="A168" s="15">
        <v>167</v>
      </c>
      <c r="B168" s="16" t="s">
        <v>1543</v>
      </c>
      <c r="C168" s="17" t="s">
        <v>1544</v>
      </c>
      <c r="D168" s="17" t="e">
        <f>VLOOKUP($B168,'C2M2 V2.1'!D:E,2,FALSE)</f>
        <v>#N/A</v>
      </c>
      <c r="E168" s="17" t="s">
        <v>1545</v>
      </c>
      <c r="F168" s="18" t="s">
        <v>1546</v>
      </c>
    </row>
    <row r="169" spans="1:6" ht="24" x14ac:dyDescent="0.3">
      <c r="A169" s="11">
        <v>168</v>
      </c>
      <c r="B169" s="16" t="s">
        <v>1547</v>
      </c>
      <c r="C169" s="17" t="s">
        <v>1548</v>
      </c>
      <c r="D169" s="17" t="e">
        <f>VLOOKUP($B169,'C2M2 V2.1'!D:E,2,FALSE)</f>
        <v>#N/A</v>
      </c>
      <c r="E169" s="17" t="s">
        <v>1549</v>
      </c>
      <c r="F169" s="18" t="s">
        <v>1550</v>
      </c>
    </row>
    <row r="170" spans="1:6" x14ac:dyDescent="0.3">
      <c r="A170" s="15">
        <v>169</v>
      </c>
      <c r="B170" s="12" t="s">
        <v>1551</v>
      </c>
      <c r="C170" s="13" t="s">
        <v>1552</v>
      </c>
      <c r="D170" s="17" t="e">
        <f>VLOOKUP($B170,'C2M2 V2.1'!D:E,2,FALSE)</f>
        <v>#N/A</v>
      </c>
      <c r="E170" s="13" t="s">
        <v>1553</v>
      </c>
      <c r="F170" s="14" t="s">
        <v>1554</v>
      </c>
    </row>
    <row r="171" spans="1:6" ht="60" x14ac:dyDescent="0.3">
      <c r="A171" s="11">
        <v>170</v>
      </c>
      <c r="B171" s="16" t="s">
        <v>1555</v>
      </c>
      <c r="C171" s="17" t="s">
        <v>1556</v>
      </c>
      <c r="D171" s="17" t="e">
        <f>VLOOKUP($B171,'C2M2 V2.1'!D:E,2,FALSE)</f>
        <v>#N/A</v>
      </c>
      <c r="E171" s="17" t="s">
        <v>1557</v>
      </c>
      <c r="F171" s="18" t="s">
        <v>1558</v>
      </c>
    </row>
    <row r="172" spans="1:6" ht="36" x14ac:dyDescent="0.3">
      <c r="A172" s="15">
        <v>171</v>
      </c>
      <c r="B172" s="16" t="s">
        <v>1559</v>
      </c>
      <c r="C172" s="17" t="s">
        <v>1560</v>
      </c>
      <c r="D172" s="17" t="e">
        <f>VLOOKUP($B172,'C2M2 V2.1'!D:E,2,FALSE)</f>
        <v>#N/A</v>
      </c>
      <c r="E172" s="17" t="s">
        <v>1561</v>
      </c>
      <c r="F172" s="18" t="s">
        <v>1562</v>
      </c>
    </row>
    <row r="173" spans="1:6" ht="36" x14ac:dyDescent="0.3">
      <c r="A173" s="11">
        <v>172</v>
      </c>
      <c r="B173" s="16" t="s">
        <v>1563</v>
      </c>
      <c r="C173" s="17" t="s">
        <v>1564</v>
      </c>
      <c r="D173" s="17" t="e">
        <f>VLOOKUP($B173,'C2M2 V2.1'!D:E,2,FALSE)</f>
        <v>#N/A</v>
      </c>
      <c r="E173" s="17" t="s">
        <v>1565</v>
      </c>
      <c r="F173" s="18" t="s">
        <v>1566</v>
      </c>
    </row>
    <row r="174" spans="1:6" ht="48" x14ac:dyDescent="0.3">
      <c r="A174" s="15">
        <v>173</v>
      </c>
      <c r="B174" s="16" t="s">
        <v>1567</v>
      </c>
      <c r="C174" s="17" t="s">
        <v>1568</v>
      </c>
      <c r="D174" s="17" t="e">
        <f>VLOOKUP($B174,'C2M2 V2.1'!D:E,2,FALSE)</f>
        <v>#N/A</v>
      </c>
      <c r="E174" s="17" t="s">
        <v>1569</v>
      </c>
      <c r="F174" s="18" t="s">
        <v>1570</v>
      </c>
    </row>
    <row r="175" spans="1:6" ht="36" x14ac:dyDescent="0.3">
      <c r="A175" s="11">
        <v>174</v>
      </c>
      <c r="B175" s="16" t="s">
        <v>1571</v>
      </c>
      <c r="C175" s="17" t="s">
        <v>1572</v>
      </c>
      <c r="D175" s="17" t="e">
        <f>VLOOKUP($B175,'C2M2 V2.1'!D:E,2,FALSE)</f>
        <v>#N/A</v>
      </c>
      <c r="E175" s="17" t="s">
        <v>1573</v>
      </c>
      <c r="F175" s="18" t="s">
        <v>1574</v>
      </c>
    </row>
    <row r="176" spans="1:6" ht="36" x14ac:dyDescent="0.3">
      <c r="A176" s="15">
        <v>175</v>
      </c>
      <c r="B176" s="16" t="s">
        <v>1575</v>
      </c>
      <c r="C176" s="17" t="s">
        <v>1576</v>
      </c>
      <c r="D176" s="17" t="e">
        <f>VLOOKUP($B176,'C2M2 V2.1'!D:E,2,FALSE)</f>
        <v>#N/A</v>
      </c>
      <c r="E176" s="17" t="s">
        <v>1577</v>
      </c>
      <c r="F176" s="18" t="s">
        <v>1578</v>
      </c>
    </row>
    <row r="177" spans="1:6" ht="36" x14ac:dyDescent="0.3">
      <c r="A177" s="11">
        <v>176</v>
      </c>
      <c r="B177" s="16" t="s">
        <v>1579</v>
      </c>
      <c r="C177" s="17" t="s">
        <v>1580</v>
      </c>
      <c r="D177" s="17" t="e">
        <f>VLOOKUP($B177,'C2M2 V2.1'!D:E,2,FALSE)</f>
        <v>#N/A</v>
      </c>
      <c r="E177" s="17" t="s">
        <v>1581</v>
      </c>
      <c r="F177" s="18" t="s">
        <v>1582</v>
      </c>
    </row>
    <row r="178" spans="1:6" ht="24" x14ac:dyDescent="0.3">
      <c r="A178" s="15">
        <v>177</v>
      </c>
      <c r="B178" s="16" t="s">
        <v>1583</v>
      </c>
      <c r="C178" s="17" t="s">
        <v>1584</v>
      </c>
      <c r="D178" s="17" t="e">
        <f>VLOOKUP($B178,'C2M2 V2.1'!D:E,2,FALSE)</f>
        <v>#N/A</v>
      </c>
      <c r="E178" s="17" t="s">
        <v>1585</v>
      </c>
      <c r="F178" s="18" t="s">
        <v>1586</v>
      </c>
    </row>
    <row r="179" spans="1:6" ht="48" x14ac:dyDescent="0.3">
      <c r="A179" s="11">
        <v>178</v>
      </c>
      <c r="B179" s="16" t="s">
        <v>1587</v>
      </c>
      <c r="C179" s="17" t="s">
        <v>1588</v>
      </c>
      <c r="D179" s="17" t="e">
        <f>VLOOKUP($B179,'C2M2 V2.1'!D:E,2,FALSE)</f>
        <v>#N/A</v>
      </c>
      <c r="E179" s="17" t="s">
        <v>1589</v>
      </c>
      <c r="F179" s="18" t="s">
        <v>1590</v>
      </c>
    </row>
    <row r="180" spans="1:6" s="20" customFormat="1" ht="36" x14ac:dyDescent="0.25">
      <c r="A180" s="15">
        <v>179</v>
      </c>
      <c r="B180" s="16" t="s">
        <v>1591</v>
      </c>
      <c r="C180" s="17" t="s">
        <v>1592</v>
      </c>
      <c r="D180" s="17" t="e">
        <f>VLOOKUP($B180,'C2M2 V2.1'!D:E,2,FALSE)</f>
        <v>#N/A</v>
      </c>
      <c r="E180" s="17" t="s">
        <v>1593</v>
      </c>
      <c r="F180" s="18" t="s">
        <v>1594</v>
      </c>
    </row>
    <row r="181" spans="1:6" s="15" customFormat="1" ht="24" x14ac:dyDescent="0.3">
      <c r="A181" s="11">
        <v>180</v>
      </c>
      <c r="B181" s="16" t="s">
        <v>1595</v>
      </c>
      <c r="C181" s="17" t="s">
        <v>1596</v>
      </c>
      <c r="D181" s="17" t="e">
        <f>VLOOKUP($B181,'C2M2 V2.1'!D:E,2,FALSE)</f>
        <v>#N/A</v>
      </c>
      <c r="E181" s="17" t="s">
        <v>1597</v>
      </c>
      <c r="F181" s="18" t="s">
        <v>1598</v>
      </c>
    </row>
    <row r="182" spans="1:6" ht="36" x14ac:dyDescent="0.3">
      <c r="A182" s="15">
        <v>181</v>
      </c>
      <c r="B182" s="16" t="s">
        <v>1599</v>
      </c>
      <c r="C182" s="17" t="s">
        <v>1600</v>
      </c>
      <c r="D182" s="17" t="e">
        <f>VLOOKUP($B182,'C2M2 V2.1'!D:E,2,FALSE)</f>
        <v>#N/A</v>
      </c>
      <c r="E182" s="17" t="s">
        <v>1601</v>
      </c>
      <c r="F182" s="18" t="s">
        <v>1602</v>
      </c>
    </row>
    <row r="183" spans="1:6" x14ac:dyDescent="0.3">
      <c r="A183" s="11">
        <v>182</v>
      </c>
      <c r="B183" s="12" t="s">
        <v>1603</v>
      </c>
      <c r="C183" s="13" t="s">
        <v>1604</v>
      </c>
      <c r="D183" s="17" t="e">
        <f>VLOOKUP($B183,'C2M2 V2.1'!D:E,2,FALSE)</f>
        <v>#N/A</v>
      </c>
      <c r="E183" s="13" t="s">
        <v>1605</v>
      </c>
      <c r="F183" s="14" t="s">
        <v>1606</v>
      </c>
    </row>
    <row r="184" spans="1:6" ht="72" x14ac:dyDescent="0.3">
      <c r="A184" s="15">
        <v>183</v>
      </c>
      <c r="B184" s="16" t="s">
        <v>1607</v>
      </c>
      <c r="C184" s="17" t="s">
        <v>1608</v>
      </c>
      <c r="D184" s="17" t="e">
        <f>VLOOKUP($B184,'C2M2 V2.1'!D:E,2,FALSE)</f>
        <v>#N/A</v>
      </c>
      <c r="E184" s="17" t="s">
        <v>1609</v>
      </c>
      <c r="F184" s="18" t="s">
        <v>1610</v>
      </c>
    </row>
    <row r="185" spans="1:6" ht="24" x14ac:dyDescent="0.3">
      <c r="A185" s="11">
        <v>184</v>
      </c>
      <c r="B185" s="16" t="s">
        <v>1611</v>
      </c>
      <c r="C185" s="17" t="s">
        <v>1612</v>
      </c>
      <c r="D185" s="17" t="e">
        <f>VLOOKUP($B185,'C2M2 V2.1'!D:E,2,FALSE)</f>
        <v>#N/A</v>
      </c>
      <c r="E185" s="17" t="s">
        <v>1613</v>
      </c>
      <c r="F185" s="18" t="s">
        <v>1614</v>
      </c>
    </row>
    <row r="186" spans="1:6" ht="24" x14ac:dyDescent="0.3">
      <c r="A186" s="15">
        <v>185</v>
      </c>
      <c r="B186" s="16" t="s">
        <v>1615</v>
      </c>
      <c r="C186" s="17" t="s">
        <v>1616</v>
      </c>
      <c r="D186" s="17" t="e">
        <f>VLOOKUP($B186,'C2M2 V2.1'!D:E,2,FALSE)</f>
        <v>#N/A</v>
      </c>
      <c r="E186" s="17" t="s">
        <v>1617</v>
      </c>
      <c r="F186" s="18" t="s">
        <v>1618</v>
      </c>
    </row>
    <row r="187" spans="1:6" ht="24" x14ac:dyDescent="0.3">
      <c r="A187" s="11">
        <v>186</v>
      </c>
      <c r="B187" s="16" t="s">
        <v>1619</v>
      </c>
      <c r="C187" s="17" t="s">
        <v>1620</v>
      </c>
      <c r="D187" s="17" t="e">
        <f>VLOOKUP($B187,'C2M2 V2.1'!D:E,2,FALSE)</f>
        <v>#N/A</v>
      </c>
      <c r="E187" s="17" t="s">
        <v>1621</v>
      </c>
      <c r="F187" s="18" t="s">
        <v>1622</v>
      </c>
    </row>
    <row r="188" spans="1:6" s="15" customFormat="1" x14ac:dyDescent="0.3">
      <c r="A188" s="15">
        <v>187</v>
      </c>
      <c r="B188" s="16" t="s">
        <v>1623</v>
      </c>
      <c r="C188" s="17" t="s">
        <v>1624</v>
      </c>
      <c r="D188" s="17" t="e">
        <f>VLOOKUP($B188,'C2M2 V2.1'!D:E,2,FALSE)</f>
        <v>#N/A</v>
      </c>
      <c r="E188" s="17" t="s">
        <v>1625</v>
      </c>
      <c r="F188" s="18" t="s">
        <v>1626</v>
      </c>
    </row>
    <row r="189" spans="1:6" s="15" customFormat="1" ht="36" x14ac:dyDescent="0.3">
      <c r="A189" s="11">
        <v>188</v>
      </c>
      <c r="B189" s="16" t="s">
        <v>1627</v>
      </c>
      <c r="C189" s="17" t="s">
        <v>1628</v>
      </c>
      <c r="D189" s="17" t="e">
        <f>VLOOKUP($B189,'C2M2 V2.1'!D:E,2,FALSE)</f>
        <v>#N/A</v>
      </c>
      <c r="E189" s="17" t="s">
        <v>1629</v>
      </c>
      <c r="F189" s="18" t="s">
        <v>1630</v>
      </c>
    </row>
    <row r="190" spans="1:6" ht="48" x14ac:dyDescent="0.3">
      <c r="A190" s="15">
        <v>189</v>
      </c>
      <c r="B190" s="16" t="s">
        <v>1631</v>
      </c>
      <c r="C190" s="17" t="s">
        <v>1632</v>
      </c>
      <c r="D190" s="17" t="e">
        <f>VLOOKUP($B190,'C2M2 V2.1'!D:E,2,FALSE)</f>
        <v>#N/A</v>
      </c>
      <c r="E190" s="17" t="s">
        <v>1633</v>
      </c>
      <c r="F190" s="18" t="s">
        <v>1634</v>
      </c>
    </row>
    <row r="191" spans="1:6" ht="24" x14ac:dyDescent="0.3">
      <c r="A191" s="11">
        <v>190</v>
      </c>
      <c r="B191" s="16" t="s">
        <v>1635</v>
      </c>
      <c r="C191" s="17" t="s">
        <v>1636</v>
      </c>
      <c r="D191" s="17" t="e">
        <f>VLOOKUP($B191,'C2M2 V2.1'!D:E,2,FALSE)</f>
        <v>#N/A</v>
      </c>
      <c r="E191" s="17" t="s">
        <v>1637</v>
      </c>
      <c r="F191" s="18" t="s">
        <v>1638</v>
      </c>
    </row>
    <row r="192" spans="1:6" s="20" customFormat="1" ht="24" x14ac:dyDescent="0.25">
      <c r="A192" s="15">
        <v>191</v>
      </c>
      <c r="B192" s="16" t="s">
        <v>1639</v>
      </c>
      <c r="C192" s="17" t="s">
        <v>1640</v>
      </c>
      <c r="D192" s="17" t="e">
        <f>VLOOKUP($B192,'C2M2 V2.1'!D:E,2,FALSE)</f>
        <v>#N/A</v>
      </c>
      <c r="E192" s="17" t="s">
        <v>1641</v>
      </c>
      <c r="F192" s="18" t="s">
        <v>1642</v>
      </c>
    </row>
    <row r="193" spans="1:6" x14ac:dyDescent="0.3">
      <c r="A193" s="11">
        <v>192</v>
      </c>
      <c r="B193" s="45" t="s">
        <v>1643</v>
      </c>
      <c r="C193" s="46" t="s">
        <v>1644</v>
      </c>
      <c r="D193" s="46" t="e">
        <f>VLOOKUP($B193,'C2M2 V2.1'!D:E,2,FALSE)</f>
        <v>#N/A</v>
      </c>
      <c r="E193" s="46" t="s">
        <v>1645</v>
      </c>
      <c r="F193" s="47" t="s">
        <v>1646</v>
      </c>
    </row>
    <row r="194" spans="1:6" x14ac:dyDescent="0.3">
      <c r="A194" s="15">
        <v>193</v>
      </c>
      <c r="B194" s="45" t="s">
        <v>1647</v>
      </c>
      <c r="C194" s="46" t="s">
        <v>1648</v>
      </c>
      <c r="D194" s="46" t="e">
        <f>VLOOKUP($B194,'C2M2 V2.1'!D:E,2,FALSE)</f>
        <v>#N/A</v>
      </c>
      <c r="E194" s="46" t="s">
        <v>1649</v>
      </c>
      <c r="F194" s="47" t="s">
        <v>1650</v>
      </c>
    </row>
    <row r="195" spans="1:6" x14ac:dyDescent="0.3">
      <c r="A195" s="11">
        <v>194</v>
      </c>
      <c r="B195" s="45" t="s">
        <v>1651</v>
      </c>
      <c r="C195" s="46" t="s">
        <v>46</v>
      </c>
      <c r="D195" s="46" t="e">
        <f>VLOOKUP($B195,'C2M2 V2.1'!D:E,2,FALSE)</f>
        <v>#N/A</v>
      </c>
      <c r="E195" s="46" t="s">
        <v>1652</v>
      </c>
      <c r="F195" s="47" t="s">
        <v>1653</v>
      </c>
    </row>
    <row r="196" spans="1:6" s="15" customFormat="1" x14ac:dyDescent="0.3">
      <c r="A196" s="15">
        <v>195</v>
      </c>
      <c r="B196" s="45" t="s">
        <v>1654</v>
      </c>
      <c r="C196" s="46" t="s">
        <v>1</v>
      </c>
      <c r="D196" s="46" t="e">
        <f>VLOOKUP($B196,'C2M2 V2.1'!D:E,2,FALSE)</f>
        <v>#N/A</v>
      </c>
      <c r="E196" s="46" t="s">
        <v>1655</v>
      </c>
      <c r="F196" s="47" t="s">
        <v>1656</v>
      </c>
    </row>
    <row r="197" spans="1:6" x14ac:dyDescent="0.3">
      <c r="A197" s="11">
        <v>196</v>
      </c>
      <c r="B197" s="45" t="s">
        <v>1657</v>
      </c>
      <c r="C197" s="46" t="s">
        <v>1658</v>
      </c>
      <c r="D197" s="46" t="e">
        <f>VLOOKUP($B197,'C2M2 V2.1'!D:E,2,FALSE)</f>
        <v>#N/A</v>
      </c>
      <c r="E197" s="46" t="s">
        <v>1659</v>
      </c>
      <c r="F197" s="47" t="s">
        <v>1660</v>
      </c>
    </row>
    <row r="198" spans="1:6" x14ac:dyDescent="0.3">
      <c r="A198" s="15">
        <v>197</v>
      </c>
      <c r="B198" s="45" t="s">
        <v>1661</v>
      </c>
      <c r="C198" s="46" t="s">
        <v>1662</v>
      </c>
      <c r="D198" s="46" t="e">
        <f>VLOOKUP($B198,'C2M2 V2.1'!D:E,2,FALSE)</f>
        <v>#N/A</v>
      </c>
      <c r="E198" s="46" t="s">
        <v>1663</v>
      </c>
      <c r="F198" s="47" t="s">
        <v>1664</v>
      </c>
    </row>
    <row r="199" spans="1:6" x14ac:dyDescent="0.3">
      <c r="A199" s="11">
        <v>198</v>
      </c>
      <c r="B199" s="45" t="s">
        <v>1665</v>
      </c>
      <c r="C199" s="46" t="s">
        <v>1666</v>
      </c>
      <c r="D199" s="46" t="e">
        <f>VLOOKUP($B199,'C2M2 V2.1'!D:E,2,FALSE)</f>
        <v>#N/A</v>
      </c>
      <c r="E199" s="46" t="s">
        <v>1667</v>
      </c>
      <c r="F199" s="47" t="s">
        <v>1668</v>
      </c>
    </row>
    <row r="200" spans="1:6" x14ac:dyDescent="0.3">
      <c r="A200" s="15">
        <v>199</v>
      </c>
      <c r="B200" s="45" t="s">
        <v>1669</v>
      </c>
      <c r="C200" s="46" t="s">
        <v>1670</v>
      </c>
      <c r="D200" s="46" t="e">
        <f>VLOOKUP($B200,'C2M2 V2.1'!D:E,2,FALSE)</f>
        <v>#N/A</v>
      </c>
      <c r="E200" s="46" t="s">
        <v>1671</v>
      </c>
      <c r="F200" s="47" t="s">
        <v>1672</v>
      </c>
    </row>
    <row r="201" spans="1:6" ht="108" x14ac:dyDescent="0.3">
      <c r="A201" s="11">
        <v>200</v>
      </c>
      <c r="B201" s="45" t="s">
        <v>1673</v>
      </c>
      <c r="C201" s="46" t="s">
        <v>1674</v>
      </c>
      <c r="D201" s="46" t="e">
        <f>VLOOKUP($B201,'C2M2 V2.1'!D:E,2,FALSE)</f>
        <v>#N/A</v>
      </c>
      <c r="E201" s="46" t="s">
        <v>1675</v>
      </c>
      <c r="F201" s="47" t="s">
        <v>1676</v>
      </c>
    </row>
    <row r="202" spans="1:6" x14ac:dyDescent="0.3">
      <c r="A202" s="15">
        <v>201</v>
      </c>
      <c r="B202" s="45" t="s">
        <v>1677</v>
      </c>
      <c r="C202" s="46" t="s">
        <v>1678</v>
      </c>
      <c r="D202" s="46" t="e">
        <f>VLOOKUP($B202,'C2M2 V2.1'!D:E,2,FALSE)</f>
        <v>#N/A</v>
      </c>
      <c r="E202" s="46" t="s">
        <v>1679</v>
      </c>
      <c r="F202" s="47" t="s">
        <v>1680</v>
      </c>
    </row>
    <row r="203" spans="1:6" x14ac:dyDescent="0.3">
      <c r="A203" s="11">
        <v>202</v>
      </c>
      <c r="B203" s="45" t="s">
        <v>1681</v>
      </c>
      <c r="C203" s="46" t="s">
        <v>1682</v>
      </c>
      <c r="D203" s="46" t="e">
        <f>VLOOKUP($B203,'C2M2 V2.1'!D:E,2,FALSE)</f>
        <v>#N/A</v>
      </c>
      <c r="E203" s="46" t="s">
        <v>1683</v>
      </c>
      <c r="F203" s="47" t="s">
        <v>1684</v>
      </c>
    </row>
    <row r="204" spans="1:6" x14ac:dyDescent="0.3">
      <c r="A204" s="15">
        <v>203</v>
      </c>
      <c r="B204" s="45" t="s">
        <v>1685</v>
      </c>
      <c r="C204" s="46" t="s">
        <v>1686</v>
      </c>
      <c r="D204" s="46" t="e">
        <f>VLOOKUP($B204,'C2M2 V2.1'!D:E,2,FALSE)</f>
        <v>#N/A</v>
      </c>
      <c r="E204" s="46" t="s">
        <v>1687</v>
      </c>
      <c r="F204" s="47" t="s">
        <v>1688</v>
      </c>
    </row>
    <row r="205" spans="1:6" x14ac:dyDescent="0.3">
      <c r="A205" s="11">
        <v>204</v>
      </c>
      <c r="B205" s="45" t="s">
        <v>1689</v>
      </c>
      <c r="C205" s="46" t="s">
        <v>1690</v>
      </c>
      <c r="D205" s="46" t="e">
        <f>VLOOKUP($B205,'C2M2 V2.1'!D:E,2,FALSE)</f>
        <v>#N/A</v>
      </c>
      <c r="E205" s="46" t="s">
        <v>1691</v>
      </c>
      <c r="F205" s="47" t="s">
        <v>1692</v>
      </c>
    </row>
    <row r="206" spans="1:6" s="15" customFormat="1" x14ac:dyDescent="0.3">
      <c r="A206" s="15">
        <v>205</v>
      </c>
      <c r="B206" s="45" t="s">
        <v>1693</v>
      </c>
      <c r="C206" s="46" t="s">
        <v>1694</v>
      </c>
      <c r="D206" s="46" t="e">
        <f>VLOOKUP($B206,'C2M2 V2.1'!D:E,2,FALSE)</f>
        <v>#N/A</v>
      </c>
      <c r="E206" s="46" t="s">
        <v>1695</v>
      </c>
      <c r="F206" s="47" t="s">
        <v>1696</v>
      </c>
    </row>
    <row r="207" spans="1:6" x14ac:dyDescent="0.3">
      <c r="A207" s="11">
        <v>206</v>
      </c>
      <c r="B207" s="45" t="s">
        <v>1697</v>
      </c>
      <c r="C207" s="46" t="s">
        <v>1698</v>
      </c>
      <c r="D207" s="46" t="e">
        <f>VLOOKUP($B207,'C2M2 V2.1'!D:E,2,FALSE)</f>
        <v>#N/A</v>
      </c>
      <c r="E207" s="46" t="s">
        <v>1699</v>
      </c>
      <c r="F207" s="47" t="s">
        <v>1700</v>
      </c>
    </row>
    <row r="208" spans="1:6" x14ac:dyDescent="0.3">
      <c r="A208" s="15">
        <v>207</v>
      </c>
      <c r="B208" s="45" t="s">
        <v>1701</v>
      </c>
      <c r="C208" s="46" t="s">
        <v>1702</v>
      </c>
      <c r="D208" s="46" t="e">
        <f>VLOOKUP($B208,'C2M2 V2.1'!D:E,2,FALSE)</f>
        <v>#N/A</v>
      </c>
      <c r="E208" s="46" t="s">
        <v>1703</v>
      </c>
      <c r="F208" s="47" t="s">
        <v>1702</v>
      </c>
    </row>
    <row r="209" spans="1:6" x14ac:dyDescent="0.3">
      <c r="A209" s="11">
        <v>208</v>
      </c>
      <c r="B209" s="45" t="s">
        <v>1704</v>
      </c>
      <c r="C209" s="46" t="s">
        <v>1705</v>
      </c>
      <c r="D209" s="46" t="e">
        <f>VLOOKUP($B209,'C2M2 V2.1'!D:E,2,FALSE)</f>
        <v>#N/A</v>
      </c>
      <c r="E209" s="46" t="s">
        <v>1706</v>
      </c>
      <c r="F209" s="47" t="s">
        <v>1707</v>
      </c>
    </row>
    <row r="210" spans="1:6" x14ac:dyDescent="0.3">
      <c r="A210" s="15">
        <v>209</v>
      </c>
      <c r="B210" s="45" t="s">
        <v>1708</v>
      </c>
      <c r="C210" s="46" t="s">
        <v>1709</v>
      </c>
      <c r="D210" s="46" t="e">
        <f>VLOOKUP($B210,'C2M2 V2.1'!D:E,2,FALSE)</f>
        <v>#N/A</v>
      </c>
      <c r="E210" s="46" t="s">
        <v>1710</v>
      </c>
      <c r="F210" s="47" t="s">
        <v>1709</v>
      </c>
    </row>
    <row r="211" spans="1:6" x14ac:dyDescent="0.3">
      <c r="A211" s="11">
        <v>210</v>
      </c>
      <c r="B211" s="45" t="s">
        <v>1711</v>
      </c>
      <c r="C211" s="46" t="s">
        <v>1712</v>
      </c>
      <c r="D211" s="46" t="e">
        <f>VLOOKUP($B211,'C2M2 V2.1'!D:E,2,FALSE)</f>
        <v>#N/A</v>
      </c>
      <c r="E211" s="46" t="s">
        <v>1713</v>
      </c>
      <c r="F211" s="47" t="s">
        <v>1714</v>
      </c>
    </row>
    <row r="212" spans="1:6" x14ac:dyDescent="0.3">
      <c r="A212" s="15">
        <v>211</v>
      </c>
      <c r="B212" s="45" t="s">
        <v>1715</v>
      </c>
      <c r="C212" s="46" t="s">
        <v>1716</v>
      </c>
      <c r="D212" s="46" t="e">
        <f>VLOOKUP($B212,'C2M2 V2.1'!D:E,2,FALSE)</f>
        <v>#N/A</v>
      </c>
      <c r="E212" s="46" t="s">
        <v>1717</v>
      </c>
      <c r="F212" s="47" t="s">
        <v>1718</v>
      </c>
    </row>
    <row r="213" spans="1:6" x14ac:dyDescent="0.3">
      <c r="A213" s="11">
        <v>212</v>
      </c>
      <c r="B213" s="45" t="s">
        <v>1719</v>
      </c>
      <c r="C213" s="46" t="s">
        <v>1720</v>
      </c>
      <c r="D213" s="46" t="e">
        <f>VLOOKUP($B213,'C2M2 V2.1'!D:E,2,FALSE)</f>
        <v>#N/A</v>
      </c>
      <c r="E213" s="46" t="s">
        <v>1721</v>
      </c>
      <c r="F213" s="47" t="s">
        <v>1722</v>
      </c>
    </row>
    <row r="214" spans="1:6" x14ac:dyDescent="0.3">
      <c r="A214" s="15">
        <v>213</v>
      </c>
      <c r="B214" s="45" t="s">
        <v>1723</v>
      </c>
      <c r="C214" s="46" t="s">
        <v>1724</v>
      </c>
      <c r="D214" s="46" t="e">
        <f>VLOOKUP($B214,'C2M2 V2.1'!D:E,2,FALSE)</f>
        <v>#N/A</v>
      </c>
      <c r="E214" s="46" t="s">
        <v>1725</v>
      </c>
      <c r="F214" s="47" t="s">
        <v>1726</v>
      </c>
    </row>
    <row r="215" spans="1:6" x14ac:dyDescent="0.3">
      <c r="A215" s="11">
        <v>214</v>
      </c>
      <c r="B215" s="45" t="s">
        <v>1727</v>
      </c>
      <c r="C215" s="46" t="s">
        <v>1728</v>
      </c>
      <c r="D215" s="46" t="e">
        <f>VLOOKUP($B215,'C2M2 V2.1'!D:E,2,FALSE)</f>
        <v>#N/A</v>
      </c>
      <c r="E215" s="46" t="s">
        <v>1729</v>
      </c>
      <c r="F215" s="47" t="s">
        <v>1730</v>
      </c>
    </row>
    <row r="216" spans="1:6" x14ac:dyDescent="0.3">
      <c r="A216" s="15">
        <v>215</v>
      </c>
      <c r="B216" s="45" t="s">
        <v>1731</v>
      </c>
      <c r="C216" s="46" t="s">
        <v>1732</v>
      </c>
      <c r="D216" s="46" t="e">
        <f>VLOOKUP($B216,'C2M2 V2.1'!D:E,2,FALSE)</f>
        <v>#N/A</v>
      </c>
      <c r="E216" s="46" t="s">
        <v>1733</v>
      </c>
      <c r="F216" s="47" t="s">
        <v>1734</v>
      </c>
    </row>
    <row r="217" spans="1:6" x14ac:dyDescent="0.3">
      <c r="A217" s="11">
        <v>216</v>
      </c>
      <c r="B217" s="45" t="s">
        <v>1735</v>
      </c>
      <c r="C217" s="46" t="s">
        <v>1736</v>
      </c>
      <c r="D217" s="46" t="e">
        <f>VLOOKUP($B217,'C2M2 V2.1'!D:E,2,FALSE)</f>
        <v>#N/A</v>
      </c>
      <c r="E217" s="46" t="s">
        <v>1737</v>
      </c>
      <c r="F217" s="47" t="s">
        <v>1738</v>
      </c>
    </row>
    <row r="218" spans="1:6" s="15" customFormat="1" x14ac:dyDescent="0.3">
      <c r="A218" s="15">
        <v>217</v>
      </c>
      <c r="B218" s="45" t="s">
        <v>1739</v>
      </c>
      <c r="C218" s="46" t="s">
        <v>1740</v>
      </c>
      <c r="D218" s="46" t="e">
        <f>VLOOKUP($B218,'C2M2 V2.1'!D:E,2,FALSE)</f>
        <v>#N/A</v>
      </c>
      <c r="E218" s="46" t="s">
        <v>1741</v>
      </c>
      <c r="F218" s="47" t="s">
        <v>1742</v>
      </c>
    </row>
    <row r="219" spans="1:6" x14ac:dyDescent="0.3">
      <c r="A219" s="11">
        <v>218</v>
      </c>
      <c r="B219" s="45" t="s">
        <v>1743</v>
      </c>
      <c r="C219" s="46" t="s">
        <v>1744</v>
      </c>
      <c r="D219" s="46" t="e">
        <f>VLOOKUP($B219,'C2M2 V2.1'!D:E,2,FALSE)</f>
        <v>#N/A</v>
      </c>
      <c r="E219" s="46" t="s">
        <v>1745</v>
      </c>
      <c r="F219" s="47" t="s">
        <v>1746</v>
      </c>
    </row>
    <row r="220" spans="1:6" x14ac:dyDescent="0.3">
      <c r="A220" s="15">
        <v>219</v>
      </c>
      <c r="B220" s="45" t="s">
        <v>1747</v>
      </c>
      <c r="C220" s="46" t="s">
        <v>1748</v>
      </c>
      <c r="D220" s="46" t="e">
        <f>VLOOKUP($B220,'C2M2 V2.1'!D:E,2,FALSE)</f>
        <v>#N/A</v>
      </c>
      <c r="E220" s="46" t="s">
        <v>1749</v>
      </c>
      <c r="F220" s="47" t="s">
        <v>1750</v>
      </c>
    </row>
    <row r="221" spans="1:6" x14ac:dyDescent="0.3">
      <c r="A221" s="11">
        <v>220</v>
      </c>
      <c r="B221" s="45" t="s">
        <v>1751</v>
      </c>
      <c r="C221" s="46" t="s">
        <v>1752</v>
      </c>
      <c r="D221" s="46" t="e">
        <f>VLOOKUP($B221,'C2M2 V2.1'!D:E,2,FALSE)</f>
        <v>#N/A</v>
      </c>
      <c r="E221" s="46" t="s">
        <v>1753</v>
      </c>
      <c r="F221" s="47" t="s">
        <v>1754</v>
      </c>
    </row>
    <row r="222" spans="1:6" x14ac:dyDescent="0.3">
      <c r="A222" s="15">
        <v>221</v>
      </c>
      <c r="B222" s="45" t="s">
        <v>1755</v>
      </c>
      <c r="C222" s="46" t="s">
        <v>1756</v>
      </c>
      <c r="D222" s="46" t="e">
        <f>VLOOKUP($B222,'C2M2 V2.1'!D:E,2,FALSE)</f>
        <v>#N/A</v>
      </c>
      <c r="E222" s="46" t="s">
        <v>1757</v>
      </c>
      <c r="F222" s="47" t="s">
        <v>1758</v>
      </c>
    </row>
    <row r="223" spans="1:6" x14ac:dyDescent="0.3">
      <c r="A223" s="11">
        <v>222</v>
      </c>
      <c r="B223" s="45" t="s">
        <v>1759</v>
      </c>
      <c r="C223" s="46" t="s">
        <v>1760</v>
      </c>
      <c r="D223" s="46" t="e">
        <f>VLOOKUP($B223,'C2M2 V2.1'!D:E,2,FALSE)</f>
        <v>#N/A</v>
      </c>
      <c r="E223" s="46" t="s">
        <v>1761</v>
      </c>
      <c r="F223" s="47" t="s">
        <v>1762</v>
      </c>
    </row>
    <row r="224" spans="1:6" x14ac:dyDescent="0.3">
      <c r="A224" s="15">
        <v>223</v>
      </c>
      <c r="B224" s="45" t="s">
        <v>1763</v>
      </c>
      <c r="C224" s="46" t="s">
        <v>1764</v>
      </c>
      <c r="D224" s="46" t="e">
        <f>VLOOKUP($B224,'C2M2 V2.1'!D:E,2,FALSE)</f>
        <v>#N/A</v>
      </c>
      <c r="E224" s="46" t="s">
        <v>1765</v>
      </c>
      <c r="F224" s="47" t="s">
        <v>1766</v>
      </c>
    </row>
    <row r="225" spans="1:6" x14ac:dyDescent="0.3">
      <c r="A225" s="11">
        <v>224</v>
      </c>
      <c r="B225" s="45" t="s">
        <v>1767</v>
      </c>
      <c r="C225" s="46" t="s">
        <v>1768</v>
      </c>
      <c r="D225" s="46" t="e">
        <f>VLOOKUP($B225,'C2M2 V2.1'!D:E,2,FALSE)</f>
        <v>#N/A</v>
      </c>
      <c r="E225" s="46" t="s">
        <v>1769</v>
      </c>
      <c r="F225" s="47" t="s">
        <v>1770</v>
      </c>
    </row>
    <row r="226" spans="1:6" x14ac:dyDescent="0.3">
      <c r="A226" s="15">
        <v>225</v>
      </c>
      <c r="B226" s="45" t="s">
        <v>1771</v>
      </c>
      <c r="C226" s="46" t="s">
        <v>1772</v>
      </c>
      <c r="D226" s="46" t="e">
        <f>VLOOKUP($B226,'C2M2 V2.1'!D:E,2,FALSE)</f>
        <v>#N/A</v>
      </c>
      <c r="E226" s="46" t="s">
        <v>1773</v>
      </c>
      <c r="F226" s="47" t="s">
        <v>1774</v>
      </c>
    </row>
    <row r="227" spans="1:6" x14ac:dyDescent="0.3">
      <c r="A227" s="11">
        <v>226</v>
      </c>
      <c r="B227" s="45" t="s">
        <v>1775</v>
      </c>
      <c r="C227" s="46" t="s">
        <v>1776</v>
      </c>
      <c r="D227" s="46" t="e">
        <f>VLOOKUP($B227,'C2M2 V2.1'!D:E,2,FALSE)</f>
        <v>#N/A</v>
      </c>
      <c r="E227" s="46" t="s">
        <v>1777</v>
      </c>
      <c r="F227" s="47" t="s">
        <v>1778</v>
      </c>
    </row>
    <row r="228" spans="1:6" x14ac:dyDescent="0.3">
      <c r="A228" s="15">
        <v>227</v>
      </c>
      <c r="B228" s="45" t="s">
        <v>1779</v>
      </c>
      <c r="C228" s="46" t="s">
        <v>1780</v>
      </c>
      <c r="D228" s="46" t="e">
        <f>VLOOKUP($B228,'C2M2 V2.1'!D:E,2,FALSE)</f>
        <v>#N/A</v>
      </c>
      <c r="E228" s="46" t="s">
        <v>1781</v>
      </c>
      <c r="F228" s="47" t="s">
        <v>1782</v>
      </c>
    </row>
    <row r="229" spans="1:6" x14ac:dyDescent="0.3">
      <c r="A229" s="11">
        <v>228</v>
      </c>
      <c r="B229" s="45" t="s">
        <v>1783</v>
      </c>
      <c r="C229" s="46" t="s">
        <v>1780</v>
      </c>
      <c r="D229" s="46" t="e">
        <f>VLOOKUP($B229,'C2M2 V2.1'!D:E,2,FALSE)</f>
        <v>#N/A</v>
      </c>
      <c r="E229" s="46" t="s">
        <v>1781</v>
      </c>
      <c r="F229" s="47" t="s">
        <v>1782</v>
      </c>
    </row>
    <row r="230" spans="1:6" ht="48" x14ac:dyDescent="0.3">
      <c r="A230" s="15">
        <v>229</v>
      </c>
      <c r="B230" s="45" t="s">
        <v>1784</v>
      </c>
      <c r="C230" s="46" t="s">
        <v>1785</v>
      </c>
      <c r="D230" s="46" t="e">
        <f>VLOOKUP($B230,'C2M2 V2.1'!D:E,2,FALSE)</f>
        <v>#N/A</v>
      </c>
      <c r="E230" s="46" t="s">
        <v>1786</v>
      </c>
      <c r="F230" s="47" t="s">
        <v>1787</v>
      </c>
    </row>
    <row r="231" spans="1:6" x14ac:dyDescent="0.3">
      <c r="A231" s="11">
        <v>230</v>
      </c>
      <c r="B231" s="45" t="s">
        <v>1788</v>
      </c>
      <c r="C231" s="46" t="s">
        <v>1789</v>
      </c>
      <c r="D231" s="46" t="e">
        <f>VLOOKUP($B231,'C2M2 V2.1'!D:E,2,FALSE)</f>
        <v>#N/A</v>
      </c>
      <c r="E231" s="46" t="s">
        <v>1790</v>
      </c>
      <c r="F231" s="47" t="s">
        <v>1791</v>
      </c>
    </row>
    <row r="232" spans="1:6" ht="96" x14ac:dyDescent="0.3">
      <c r="A232" s="15">
        <v>231</v>
      </c>
      <c r="B232" s="45" t="s">
        <v>1792</v>
      </c>
      <c r="C232" s="46" t="s">
        <v>1793</v>
      </c>
      <c r="D232" s="46" t="e">
        <f>VLOOKUP($B232,'C2M2 V2.1'!D:E,2,FALSE)</f>
        <v>#N/A</v>
      </c>
      <c r="E232" s="46" t="s">
        <v>1794</v>
      </c>
      <c r="F232" s="47" t="s">
        <v>1795</v>
      </c>
    </row>
    <row r="233" spans="1:6" x14ac:dyDescent="0.3">
      <c r="A233" s="11">
        <v>232</v>
      </c>
      <c r="B233" s="45" t="s">
        <v>1796</v>
      </c>
      <c r="C233" s="46" t="s">
        <v>1797</v>
      </c>
      <c r="D233" s="46" t="e">
        <f>VLOOKUP($B233,'C2M2 V2.1'!D:E,2,FALSE)</f>
        <v>#N/A</v>
      </c>
      <c r="E233" s="46" t="s">
        <v>1798</v>
      </c>
      <c r="F233" s="47" t="s">
        <v>1799</v>
      </c>
    </row>
    <row r="234" spans="1:6" x14ac:dyDescent="0.3">
      <c r="A234" s="15">
        <v>233</v>
      </c>
      <c r="B234" s="45" t="s">
        <v>1800</v>
      </c>
      <c r="C234" s="46" t="s">
        <v>1801</v>
      </c>
      <c r="D234" s="46" t="e">
        <f>VLOOKUP($B234,'C2M2 V2.1'!D:E,2,FALSE)</f>
        <v>#N/A</v>
      </c>
      <c r="E234" s="46" t="s">
        <v>1802</v>
      </c>
      <c r="F234" s="47" t="s">
        <v>1803</v>
      </c>
    </row>
    <row r="235" spans="1:6" x14ac:dyDescent="0.3">
      <c r="A235" s="11">
        <v>234</v>
      </c>
      <c r="B235" s="45" t="s">
        <v>1804</v>
      </c>
      <c r="C235" s="46" t="s">
        <v>1805</v>
      </c>
      <c r="D235" s="46" t="e">
        <f>VLOOKUP($B235,'C2M2 V2.1'!D:E,2,FALSE)</f>
        <v>#N/A</v>
      </c>
      <c r="E235" s="46" t="s">
        <v>1806</v>
      </c>
      <c r="F235" s="47" t="s">
        <v>1807</v>
      </c>
    </row>
    <row r="236" spans="1:6" x14ac:dyDescent="0.3">
      <c r="A236" s="15">
        <v>235</v>
      </c>
      <c r="B236" s="45" t="s">
        <v>1808</v>
      </c>
      <c r="C236" s="46" t="s">
        <v>1809</v>
      </c>
      <c r="D236" s="46" t="e">
        <f>VLOOKUP($B236,'C2M2 V2.1'!D:E,2,FALSE)</f>
        <v>#N/A</v>
      </c>
      <c r="E236" s="46" t="s">
        <v>1810</v>
      </c>
      <c r="F236" s="47" t="s">
        <v>1811</v>
      </c>
    </row>
    <row r="237" spans="1:6" x14ac:dyDescent="0.3">
      <c r="A237" s="11">
        <v>236</v>
      </c>
      <c r="B237" s="45" t="s">
        <v>1812</v>
      </c>
      <c r="C237" s="46" t="s">
        <v>1813</v>
      </c>
      <c r="D237" s="46" t="e">
        <f>VLOOKUP($B237,'C2M2 V2.1'!D:E,2,FALSE)</f>
        <v>#N/A</v>
      </c>
      <c r="E237" s="46" t="s">
        <v>1814</v>
      </c>
      <c r="F237" s="47" t="s">
        <v>1815</v>
      </c>
    </row>
    <row r="238" spans="1:6" x14ac:dyDescent="0.3">
      <c r="A238" s="15">
        <v>237</v>
      </c>
      <c r="B238" s="45" t="s">
        <v>1816</v>
      </c>
      <c r="C238" s="46" t="s">
        <v>1817</v>
      </c>
      <c r="D238" s="46" t="e">
        <f>VLOOKUP($B238,'C2M2 V2.1'!D:E,2,FALSE)</f>
        <v>#N/A</v>
      </c>
      <c r="E238" s="46" t="s">
        <v>1818</v>
      </c>
      <c r="F238" s="47" t="s">
        <v>1819</v>
      </c>
    </row>
    <row r="239" spans="1:6" x14ac:dyDescent="0.3">
      <c r="A239" s="11">
        <v>238</v>
      </c>
      <c r="B239" s="45" t="s">
        <v>1820</v>
      </c>
      <c r="C239" s="46" t="s">
        <v>1821</v>
      </c>
      <c r="D239" s="46" t="e">
        <f>VLOOKUP($B239,'C2M2 V2.1'!D:E,2,FALSE)</f>
        <v>#N/A</v>
      </c>
      <c r="E239" s="46" t="s">
        <v>1822</v>
      </c>
      <c r="F239" s="47" t="s">
        <v>1823</v>
      </c>
    </row>
    <row r="240" spans="1:6" x14ac:dyDescent="0.3">
      <c r="A240" s="15">
        <v>239</v>
      </c>
      <c r="B240" s="45" t="s">
        <v>1824</v>
      </c>
      <c r="C240" s="46" t="s">
        <v>1825</v>
      </c>
      <c r="D240" s="46" t="e">
        <f>VLOOKUP($B240,'C2M2 V2.1'!D:E,2,FALSE)</f>
        <v>#N/A</v>
      </c>
      <c r="E240" s="46" t="s">
        <v>1826</v>
      </c>
      <c r="F240" s="47" t="s">
        <v>1827</v>
      </c>
    </row>
    <row r="241" spans="1:6" x14ac:dyDescent="0.3">
      <c r="A241" s="11">
        <v>240</v>
      </c>
      <c r="B241" s="45" t="s">
        <v>1828</v>
      </c>
      <c r="C241" s="46" t="s">
        <v>1829</v>
      </c>
      <c r="D241" s="46" t="e">
        <f>VLOOKUP($B241,'C2M2 V2.1'!D:E,2,FALSE)</f>
        <v>#N/A</v>
      </c>
      <c r="E241" s="46" t="s">
        <v>1830</v>
      </c>
      <c r="F241" s="47" t="s">
        <v>1831</v>
      </c>
    </row>
    <row r="242" spans="1:6" x14ac:dyDescent="0.3">
      <c r="A242" s="15">
        <v>241</v>
      </c>
      <c r="B242" s="45" t="s">
        <v>1832</v>
      </c>
      <c r="C242" s="46" t="s">
        <v>1833</v>
      </c>
      <c r="D242" s="46" t="e">
        <f>VLOOKUP($B242,'C2M2 V2.1'!D:E,2,FALSE)</f>
        <v>#N/A</v>
      </c>
      <c r="E242" s="46" t="s">
        <v>1834</v>
      </c>
      <c r="F242" s="47" t="s">
        <v>1835</v>
      </c>
    </row>
    <row r="243" spans="1:6" x14ac:dyDescent="0.3">
      <c r="A243" s="11">
        <v>242</v>
      </c>
      <c r="B243" s="45" t="s">
        <v>1836</v>
      </c>
      <c r="C243" s="46" t="s">
        <v>1837</v>
      </c>
      <c r="D243" s="46" t="e">
        <f>VLOOKUP($B243,'C2M2 V2.1'!D:E,2,FALSE)</f>
        <v>#N/A</v>
      </c>
      <c r="E243" s="46" t="s">
        <v>1838</v>
      </c>
      <c r="F243" s="47" t="s">
        <v>1839</v>
      </c>
    </row>
    <row r="244" spans="1:6" x14ac:dyDescent="0.3">
      <c r="A244" s="15">
        <v>243</v>
      </c>
      <c r="B244" s="45" t="s">
        <v>1840</v>
      </c>
      <c r="C244" s="46" t="s">
        <v>1841</v>
      </c>
      <c r="D244" s="46" t="e">
        <f>VLOOKUP($B244,'C2M2 V2.1'!D:E,2,FALSE)</f>
        <v>#N/A</v>
      </c>
      <c r="E244" s="46" t="s">
        <v>1842</v>
      </c>
      <c r="F244" s="47" t="s">
        <v>1843</v>
      </c>
    </row>
    <row r="245" spans="1:6" x14ac:dyDescent="0.3">
      <c r="A245" s="11">
        <v>244</v>
      </c>
      <c r="B245" s="45" t="s">
        <v>1844</v>
      </c>
      <c r="C245" s="46" t="s">
        <v>1845</v>
      </c>
      <c r="D245" s="46" t="e">
        <f>VLOOKUP($B245,'C2M2 V2.1'!D:E,2,FALSE)</f>
        <v>#N/A</v>
      </c>
      <c r="E245" s="46" t="s">
        <v>1846</v>
      </c>
      <c r="F245" s="47" t="s">
        <v>1847</v>
      </c>
    </row>
    <row r="246" spans="1:6" x14ac:dyDescent="0.3">
      <c r="A246" s="15">
        <v>245</v>
      </c>
      <c r="B246" s="45" t="s">
        <v>1848</v>
      </c>
      <c r="C246" s="46" t="s">
        <v>1849</v>
      </c>
      <c r="D246" s="46" t="e">
        <f>VLOOKUP($B246,'C2M2 V2.1'!D:E,2,FALSE)</f>
        <v>#N/A</v>
      </c>
      <c r="E246" s="46" t="s">
        <v>1850</v>
      </c>
      <c r="F246" s="47" t="s">
        <v>1851</v>
      </c>
    </row>
    <row r="247" spans="1:6" x14ac:dyDescent="0.3">
      <c r="A247" s="11">
        <v>246</v>
      </c>
      <c r="B247" s="45" t="s">
        <v>1852</v>
      </c>
      <c r="C247" s="46" t="s">
        <v>1853</v>
      </c>
      <c r="D247" s="46" t="e">
        <f>VLOOKUP($B247,'C2M2 V2.1'!D:E,2,FALSE)</f>
        <v>#N/A</v>
      </c>
      <c r="E247" s="46" t="s">
        <v>1854</v>
      </c>
      <c r="F247" s="47" t="s">
        <v>1855</v>
      </c>
    </row>
    <row r="248" spans="1:6" x14ac:dyDescent="0.3">
      <c r="A248" s="15">
        <v>247</v>
      </c>
      <c r="B248" s="45" t="s">
        <v>1856</v>
      </c>
      <c r="C248" s="46" t="s">
        <v>1776</v>
      </c>
      <c r="D248" s="46" t="e">
        <f>VLOOKUP($B248,'C2M2 V2.1'!D:E,2,FALSE)</f>
        <v>#N/A</v>
      </c>
      <c r="E248" s="46" t="s">
        <v>1777</v>
      </c>
      <c r="F248" s="47" t="s">
        <v>1857</v>
      </c>
    </row>
    <row r="249" spans="1:6" ht="24" x14ac:dyDescent="0.3">
      <c r="A249" s="11">
        <v>248</v>
      </c>
      <c r="B249" s="45" t="s">
        <v>1858</v>
      </c>
      <c r="C249" s="46" t="s">
        <v>1859</v>
      </c>
      <c r="D249" s="46" t="e">
        <f>VLOOKUP($B249,'C2M2 V2.1'!D:E,2,FALSE)</f>
        <v>#N/A</v>
      </c>
      <c r="E249" s="46" t="s">
        <v>1860</v>
      </c>
      <c r="F249" s="47" t="s">
        <v>1861</v>
      </c>
    </row>
    <row r="250" spans="1:6" x14ac:dyDescent="0.3">
      <c r="A250" s="15">
        <v>249</v>
      </c>
      <c r="B250" s="45" t="s">
        <v>1862</v>
      </c>
      <c r="C250" s="46" t="s">
        <v>1863</v>
      </c>
      <c r="D250" s="46" t="e">
        <f>VLOOKUP($B250,'C2M2 V2.1'!D:E,2,FALSE)</f>
        <v>#N/A</v>
      </c>
      <c r="E250" s="46" t="s">
        <v>1864</v>
      </c>
      <c r="F250" s="47" t="s">
        <v>1865</v>
      </c>
    </row>
    <row r="251" spans="1:6" ht="72" x14ac:dyDescent="0.3">
      <c r="A251" s="11">
        <v>250</v>
      </c>
      <c r="B251" s="45" t="s">
        <v>1866</v>
      </c>
      <c r="C251" s="46" t="s">
        <v>1867</v>
      </c>
      <c r="D251" s="46" t="e">
        <f>VLOOKUP($B251,'C2M2 V2.1'!D:E,2,FALSE)</f>
        <v>#N/A</v>
      </c>
      <c r="E251" s="46" t="s">
        <v>1868</v>
      </c>
      <c r="F251" s="47" t="s">
        <v>1869</v>
      </c>
    </row>
    <row r="252" spans="1:6" x14ac:dyDescent="0.3">
      <c r="A252" s="15">
        <v>251</v>
      </c>
      <c r="B252" s="45" t="s">
        <v>1870</v>
      </c>
      <c r="C252" s="46" t="s">
        <v>1871</v>
      </c>
      <c r="D252" s="46" t="e">
        <f>VLOOKUP($B252,'C2M2 V2.1'!D:E,2,FALSE)</f>
        <v>#N/A</v>
      </c>
      <c r="E252" s="46" t="s">
        <v>1872</v>
      </c>
      <c r="F252" s="47" t="s">
        <v>1871</v>
      </c>
    </row>
    <row r="253" spans="1:6" x14ac:dyDescent="0.3">
      <c r="A253" s="11">
        <v>252</v>
      </c>
      <c r="B253" s="45" t="s">
        <v>1873</v>
      </c>
      <c r="C253" s="46" t="s">
        <v>1874</v>
      </c>
      <c r="D253" s="46" t="e">
        <f>VLOOKUP($B253,'C2M2 V2.1'!D:E,2,FALSE)</f>
        <v>#N/A</v>
      </c>
      <c r="E253" s="46" t="s">
        <v>1875</v>
      </c>
      <c r="F253" s="47" t="s">
        <v>1876</v>
      </c>
    </row>
    <row r="254" spans="1:6" x14ac:dyDescent="0.3">
      <c r="A254" s="15">
        <v>253</v>
      </c>
      <c r="B254" s="45" t="s">
        <v>1877</v>
      </c>
      <c r="C254" s="46" t="s">
        <v>1878</v>
      </c>
      <c r="D254" s="46" t="e">
        <f>VLOOKUP($B254,'C2M2 V2.1'!D:E,2,FALSE)</f>
        <v>#N/A</v>
      </c>
      <c r="E254" s="46" t="s">
        <v>1879</v>
      </c>
      <c r="F254" s="47" t="s">
        <v>1880</v>
      </c>
    </row>
    <row r="255" spans="1:6" s="15" customFormat="1" x14ac:dyDescent="0.3">
      <c r="A255" s="11">
        <v>254</v>
      </c>
      <c r="B255" s="45" t="s">
        <v>1881</v>
      </c>
      <c r="C255" s="46" t="s">
        <v>1712</v>
      </c>
      <c r="D255" s="46" t="e">
        <f>VLOOKUP($B255,'C2M2 V2.1'!D:E,2,FALSE)</f>
        <v>#N/A</v>
      </c>
      <c r="E255" s="46" t="s">
        <v>1713</v>
      </c>
      <c r="F255" s="47" t="s">
        <v>1714</v>
      </c>
    </row>
    <row r="256" spans="1:6" x14ac:dyDescent="0.3">
      <c r="A256" s="15">
        <v>255</v>
      </c>
      <c r="B256" s="45" t="s">
        <v>1882</v>
      </c>
      <c r="C256" s="46" t="s">
        <v>1883</v>
      </c>
      <c r="D256" s="46" t="e">
        <f>VLOOKUP($B256,'C2M2 V2.1'!D:E,2,FALSE)</f>
        <v>#N/A</v>
      </c>
      <c r="E256" s="46" t="s">
        <v>1884</v>
      </c>
      <c r="F256" s="47" t="s">
        <v>1885</v>
      </c>
    </row>
    <row r="257" spans="1:6" x14ac:dyDescent="0.3">
      <c r="A257" s="11">
        <v>256</v>
      </c>
      <c r="B257" s="45" t="s">
        <v>1886</v>
      </c>
      <c r="C257" s="46" t="s">
        <v>1887</v>
      </c>
      <c r="D257" s="46" t="e">
        <f>VLOOKUP($B257,'C2M2 V2.1'!D:E,2,FALSE)</f>
        <v>#N/A</v>
      </c>
      <c r="E257" s="46" t="s">
        <v>1888</v>
      </c>
      <c r="F257" s="47" t="s">
        <v>1889</v>
      </c>
    </row>
    <row r="258" spans="1:6" x14ac:dyDescent="0.3">
      <c r="A258" s="15">
        <v>257</v>
      </c>
      <c r="B258" s="45" t="s">
        <v>1890</v>
      </c>
      <c r="C258" s="46" t="s">
        <v>1891</v>
      </c>
      <c r="D258" s="46" t="e">
        <f>VLOOKUP($B258,'C2M2 V2.1'!D:E,2,FALSE)</f>
        <v>#N/A</v>
      </c>
      <c r="E258" s="46" t="s">
        <v>1892</v>
      </c>
      <c r="F258" s="47" t="s">
        <v>1893</v>
      </c>
    </row>
    <row r="259" spans="1:6" x14ac:dyDescent="0.3">
      <c r="A259" s="11">
        <v>258</v>
      </c>
      <c r="B259" s="45" t="s">
        <v>1894</v>
      </c>
      <c r="C259" s="46" t="s">
        <v>1895</v>
      </c>
      <c r="D259" s="46" t="e">
        <f>VLOOKUP($B259,'C2M2 V2.1'!D:E,2,FALSE)</f>
        <v>#N/A</v>
      </c>
      <c r="E259" s="46" t="s">
        <v>1896</v>
      </c>
      <c r="F259" s="47" t="s">
        <v>1897</v>
      </c>
    </row>
    <row r="260" spans="1:6" x14ac:dyDescent="0.3">
      <c r="A260" s="15">
        <v>259</v>
      </c>
      <c r="B260" s="45" t="s">
        <v>1898</v>
      </c>
      <c r="C260" s="46" t="s">
        <v>1899</v>
      </c>
      <c r="D260" s="46" t="e">
        <f>VLOOKUP($B260,'C2M2 V2.1'!D:E,2,FALSE)</f>
        <v>#N/A</v>
      </c>
      <c r="E260" s="46" t="s">
        <v>1900</v>
      </c>
      <c r="F260" s="47" t="s">
        <v>1901</v>
      </c>
    </row>
    <row r="261" spans="1:6" x14ac:dyDescent="0.3">
      <c r="A261" s="11">
        <v>260</v>
      </c>
      <c r="B261" s="45" t="s">
        <v>1902</v>
      </c>
      <c r="C261" s="46" t="s">
        <v>1903</v>
      </c>
      <c r="D261" s="46" t="e">
        <f>VLOOKUP($B261,'C2M2 V2.1'!D:E,2,FALSE)</f>
        <v>#N/A</v>
      </c>
      <c r="E261" s="46" t="s">
        <v>1904</v>
      </c>
      <c r="F261" s="47" t="s">
        <v>1905</v>
      </c>
    </row>
    <row r="262" spans="1:6" x14ac:dyDescent="0.3">
      <c r="A262" s="15">
        <v>261</v>
      </c>
      <c r="B262" s="45" t="s">
        <v>1906</v>
      </c>
      <c r="C262" s="46" t="s">
        <v>1907</v>
      </c>
      <c r="D262" s="46" t="e">
        <f>VLOOKUP($B262,'C2M2 V2.1'!D:E,2,FALSE)</f>
        <v>#N/A</v>
      </c>
      <c r="E262" s="46" t="s">
        <v>1908</v>
      </c>
      <c r="F262" s="47" t="s">
        <v>1909</v>
      </c>
    </row>
    <row r="263" spans="1:6" x14ac:dyDescent="0.3">
      <c r="A263" s="11">
        <v>262</v>
      </c>
      <c r="B263" s="45" t="s">
        <v>1910</v>
      </c>
      <c r="C263" s="46" t="s">
        <v>1911</v>
      </c>
      <c r="D263" s="46" t="e">
        <f>VLOOKUP($B263,'C2M2 V2.1'!D:E,2,FALSE)</f>
        <v>#N/A</v>
      </c>
      <c r="E263" s="46" t="s">
        <v>1912</v>
      </c>
      <c r="F263" s="47" t="s">
        <v>1913</v>
      </c>
    </row>
    <row r="264" spans="1:6" s="15" customFormat="1" x14ac:dyDescent="0.3">
      <c r="A264" s="15">
        <v>263</v>
      </c>
      <c r="B264" s="45" t="s">
        <v>1914</v>
      </c>
      <c r="C264" s="46" t="s">
        <v>1915</v>
      </c>
      <c r="D264" s="46" t="e">
        <f>VLOOKUP($B264,'C2M2 V2.1'!D:E,2,FALSE)</f>
        <v>#N/A</v>
      </c>
      <c r="E264" s="46" t="s">
        <v>1671</v>
      </c>
      <c r="F264" s="47" t="s">
        <v>1672</v>
      </c>
    </row>
    <row r="265" spans="1:6" s="15" customFormat="1" x14ac:dyDescent="0.3">
      <c r="A265" s="11">
        <v>264</v>
      </c>
      <c r="B265" s="45" t="s">
        <v>1916</v>
      </c>
      <c r="C265" s="46" t="s">
        <v>1917</v>
      </c>
      <c r="D265" s="46" t="e">
        <f>VLOOKUP($B265,'C2M2 V2.1'!D:E,2,FALSE)</f>
        <v>#N/A</v>
      </c>
      <c r="E265" s="46" t="s">
        <v>1918</v>
      </c>
      <c r="F265" s="47" t="s">
        <v>1919</v>
      </c>
    </row>
    <row r="266" spans="1:6" x14ac:dyDescent="0.3">
      <c r="A266" s="15">
        <v>265</v>
      </c>
      <c r="B266" s="45" t="s">
        <v>1920</v>
      </c>
      <c r="C266" s="46" t="s">
        <v>1921</v>
      </c>
      <c r="D266" s="46" t="e">
        <f>VLOOKUP($B266,'C2M2 V2.1'!D:E,2,FALSE)</f>
        <v>#N/A</v>
      </c>
      <c r="E266" s="46" t="s">
        <v>1922</v>
      </c>
      <c r="F266" s="47" t="s">
        <v>1923</v>
      </c>
    </row>
    <row r="267" spans="1:6" x14ac:dyDescent="0.3">
      <c r="A267" s="11">
        <v>266</v>
      </c>
      <c r="B267" s="45" t="s">
        <v>1924</v>
      </c>
      <c r="C267" s="46" t="s">
        <v>1925</v>
      </c>
      <c r="D267" s="46" t="e">
        <f>VLOOKUP($B267,'C2M2 V2.1'!D:E,2,FALSE)</f>
        <v>#N/A</v>
      </c>
      <c r="E267" s="46" t="s">
        <v>1926</v>
      </c>
      <c r="F267" s="47" t="s">
        <v>1927</v>
      </c>
    </row>
    <row r="268" spans="1:6" x14ac:dyDescent="0.3">
      <c r="A268" s="15">
        <v>267</v>
      </c>
      <c r="B268" s="45" t="s">
        <v>1928</v>
      </c>
      <c r="C268" s="46" t="s">
        <v>1929</v>
      </c>
      <c r="D268" s="46" t="e">
        <f>VLOOKUP($B268,'C2M2 V2.1'!D:E,2,FALSE)</f>
        <v>#N/A</v>
      </c>
      <c r="E268" s="46" t="s">
        <v>1930</v>
      </c>
      <c r="F268" s="47" t="s">
        <v>1931</v>
      </c>
    </row>
    <row r="269" spans="1:6" x14ac:dyDescent="0.3">
      <c r="A269" s="11">
        <v>268</v>
      </c>
      <c r="B269" s="45" t="s">
        <v>1932</v>
      </c>
      <c r="C269" s="46" t="s">
        <v>1797</v>
      </c>
      <c r="D269" s="46" t="e">
        <f>VLOOKUP($B269,'C2M2 V2.1'!D:E,2,FALSE)</f>
        <v>#N/A</v>
      </c>
      <c r="E269" s="46" t="s">
        <v>1798</v>
      </c>
      <c r="F269" s="47" t="s">
        <v>1799</v>
      </c>
    </row>
    <row r="270" spans="1:6" x14ac:dyDescent="0.3">
      <c r="A270" s="15">
        <v>269</v>
      </c>
      <c r="B270" s="45" t="s">
        <v>1933</v>
      </c>
      <c r="C270" s="46" t="s">
        <v>1934</v>
      </c>
      <c r="D270" s="46" t="e">
        <f>VLOOKUP($B270,'C2M2 V2.1'!D:E,2,FALSE)</f>
        <v>#N/A</v>
      </c>
      <c r="E270" s="46" t="s">
        <v>1935</v>
      </c>
      <c r="F270" s="47" t="s">
        <v>1936</v>
      </c>
    </row>
    <row r="271" spans="1:6" x14ac:dyDescent="0.3">
      <c r="A271" s="11">
        <v>270</v>
      </c>
      <c r="B271" s="45" t="s">
        <v>1937</v>
      </c>
      <c r="C271" s="46" t="s">
        <v>1938</v>
      </c>
      <c r="D271" s="46" t="e">
        <f>VLOOKUP($B271,'C2M2 V2.1'!D:E,2,FALSE)</f>
        <v>#N/A</v>
      </c>
      <c r="E271" s="46" t="s">
        <v>1939</v>
      </c>
      <c r="F271" s="47" t="s">
        <v>1940</v>
      </c>
    </row>
    <row r="272" spans="1:6" x14ac:dyDescent="0.3">
      <c r="A272" s="15">
        <v>271</v>
      </c>
      <c r="B272" s="45" t="s">
        <v>1941</v>
      </c>
      <c r="C272" s="46" t="s">
        <v>1942</v>
      </c>
      <c r="D272" s="46" t="e">
        <f>VLOOKUP($B272,'C2M2 V2.1'!D:E,2,FALSE)</f>
        <v>#N/A</v>
      </c>
      <c r="E272" s="46" t="s">
        <v>1943</v>
      </c>
      <c r="F272" s="47" t="s">
        <v>1944</v>
      </c>
    </row>
    <row r="273" spans="1:6" x14ac:dyDescent="0.25">
      <c r="A273" s="11">
        <v>272</v>
      </c>
      <c r="B273" s="45" t="s">
        <v>1945</v>
      </c>
      <c r="C273" s="48" t="s">
        <v>1801</v>
      </c>
      <c r="D273" s="46" t="e">
        <f>VLOOKUP($B273,'C2M2 V2.1'!D:E,2,FALSE)</f>
        <v>#N/A</v>
      </c>
      <c r="E273" s="48" t="s">
        <v>1802</v>
      </c>
      <c r="F273" s="47" t="s">
        <v>1803</v>
      </c>
    </row>
    <row r="274" spans="1:6" x14ac:dyDescent="0.25">
      <c r="A274" s="15">
        <v>273</v>
      </c>
      <c r="B274" s="45" t="s">
        <v>1946</v>
      </c>
      <c r="C274" s="48" t="s">
        <v>1947</v>
      </c>
      <c r="D274" s="46" t="e">
        <f>VLOOKUP($B274,'C2M2 V2.1'!D:E,2,FALSE)</f>
        <v>#N/A</v>
      </c>
      <c r="E274" s="48" t="s">
        <v>1948</v>
      </c>
      <c r="F274" s="47" t="s">
        <v>1949</v>
      </c>
    </row>
    <row r="275" spans="1:6" x14ac:dyDescent="0.25">
      <c r="A275" s="11">
        <v>274</v>
      </c>
      <c r="B275" s="45" t="s">
        <v>1950</v>
      </c>
      <c r="C275" s="48" t="s">
        <v>1951</v>
      </c>
      <c r="D275" s="46" t="e">
        <f>VLOOKUP($B275,'C2M2 V2.1'!D:E,2,FALSE)</f>
        <v>#N/A</v>
      </c>
      <c r="E275" s="48" t="s">
        <v>1952</v>
      </c>
      <c r="F275" s="47" t="s">
        <v>1953</v>
      </c>
    </row>
    <row r="276" spans="1:6" x14ac:dyDescent="0.25">
      <c r="A276" s="15">
        <v>275</v>
      </c>
      <c r="B276" s="45" t="s">
        <v>1954</v>
      </c>
      <c r="C276" s="48" t="s">
        <v>1955</v>
      </c>
      <c r="D276" s="46" t="e">
        <f>VLOOKUP($B276,'C2M2 V2.1'!D:E,2,FALSE)</f>
        <v>#N/A</v>
      </c>
      <c r="E276" s="48" t="s">
        <v>1956</v>
      </c>
      <c r="F276" s="47" t="s">
        <v>1957</v>
      </c>
    </row>
    <row r="277" spans="1:6" ht="397.2" customHeight="1" x14ac:dyDescent="0.3">
      <c r="A277" s="11">
        <v>276</v>
      </c>
      <c r="B277" s="45" t="s">
        <v>1958</v>
      </c>
      <c r="C277" s="46" t="s">
        <v>1959</v>
      </c>
      <c r="D277" s="46" t="e">
        <f>VLOOKUP($B277,'C2M2 V2.1'!D:E,2,FALSE)</f>
        <v>#N/A</v>
      </c>
      <c r="E277" s="46" t="s">
        <v>1960</v>
      </c>
      <c r="F277" s="47" t="s">
        <v>1961</v>
      </c>
    </row>
    <row r="278" spans="1:6" x14ac:dyDescent="0.25">
      <c r="A278" s="15">
        <v>277</v>
      </c>
      <c r="B278" s="45" t="s">
        <v>1962</v>
      </c>
      <c r="C278" s="48" t="s">
        <v>1963</v>
      </c>
      <c r="D278" s="46" t="e">
        <f>VLOOKUP($B278,'C2M2 V2.1'!D:E,2,FALSE)</f>
        <v>#N/A</v>
      </c>
      <c r="E278" s="48" t="s">
        <v>1964</v>
      </c>
      <c r="F278" s="47" t="s">
        <v>1965</v>
      </c>
    </row>
    <row r="279" spans="1:6" x14ac:dyDescent="0.25">
      <c r="A279" s="11">
        <v>278</v>
      </c>
      <c r="B279" s="45" t="s">
        <v>1966</v>
      </c>
      <c r="C279" s="48" t="s">
        <v>1874</v>
      </c>
      <c r="D279" s="46" t="e">
        <f>VLOOKUP($B279,'C2M2 V2.1'!D:E,2,FALSE)</f>
        <v>#N/A</v>
      </c>
      <c r="E279" s="48" t="s">
        <v>1875</v>
      </c>
      <c r="F279" s="47" t="s">
        <v>1876</v>
      </c>
    </row>
    <row r="280" spans="1:6" x14ac:dyDescent="0.25">
      <c r="A280" s="15">
        <v>279</v>
      </c>
      <c r="B280" s="45" t="s">
        <v>1967</v>
      </c>
      <c r="C280" s="48" t="s">
        <v>1736</v>
      </c>
      <c r="D280" s="46" t="e">
        <f>VLOOKUP($B280,'C2M2 V2.1'!D:E,2,FALSE)</f>
        <v>#N/A</v>
      </c>
      <c r="E280" s="48" t="s">
        <v>1968</v>
      </c>
      <c r="F280" s="47" t="s">
        <v>1738</v>
      </c>
    </row>
    <row r="281" spans="1:6" x14ac:dyDescent="0.25">
      <c r="A281" s="11">
        <v>280</v>
      </c>
      <c r="B281" s="45" t="s">
        <v>1969</v>
      </c>
      <c r="C281" s="48" t="s">
        <v>1970</v>
      </c>
      <c r="D281" s="46" t="e">
        <f>VLOOKUP($B281,'C2M2 V2.1'!D:E,2,FALSE)</f>
        <v>#N/A</v>
      </c>
      <c r="E281" s="48" t="s">
        <v>1745</v>
      </c>
      <c r="F281" s="47" t="s">
        <v>1746</v>
      </c>
    </row>
    <row r="282" spans="1:6" x14ac:dyDescent="0.25">
      <c r="A282" s="15">
        <v>281</v>
      </c>
      <c r="B282" s="45" t="s">
        <v>1971</v>
      </c>
      <c r="C282" s="48" t="s">
        <v>1972</v>
      </c>
      <c r="D282" s="46" t="e">
        <f>VLOOKUP($B282,'C2M2 V2.1'!D:E,2,FALSE)</f>
        <v>#N/A</v>
      </c>
      <c r="E282" s="48" t="s">
        <v>1973</v>
      </c>
      <c r="F282" s="47" t="s">
        <v>1974</v>
      </c>
    </row>
    <row r="283" spans="1:6" x14ac:dyDescent="0.25">
      <c r="A283" s="11">
        <v>282</v>
      </c>
      <c r="B283" s="45" t="s">
        <v>1975</v>
      </c>
      <c r="C283" s="48" t="s">
        <v>1976</v>
      </c>
      <c r="D283" s="46" t="e">
        <f>VLOOKUP($B283,'C2M2 V2.1'!D:E,2,FALSE)</f>
        <v>#N/A</v>
      </c>
      <c r="E283" s="48" t="s">
        <v>1977</v>
      </c>
      <c r="F283" s="47" t="s">
        <v>1978</v>
      </c>
    </row>
    <row r="284" spans="1:6" x14ac:dyDescent="0.25">
      <c r="A284" s="15">
        <v>283</v>
      </c>
      <c r="B284" s="45" t="s">
        <v>1979</v>
      </c>
      <c r="C284" s="48" t="s">
        <v>1980</v>
      </c>
      <c r="D284" s="46" t="e">
        <f>VLOOKUP($B284,'C2M2 V2.1'!D:E,2,FALSE)</f>
        <v>#N/A</v>
      </c>
      <c r="E284" s="48" t="s">
        <v>1981</v>
      </c>
      <c r="F284" s="47" t="s">
        <v>1982</v>
      </c>
    </row>
    <row r="285" spans="1:6" x14ac:dyDescent="0.3">
      <c r="A285" s="11">
        <v>284</v>
      </c>
      <c r="B285" s="46" t="s">
        <v>1983</v>
      </c>
      <c r="C285" s="46" t="s">
        <v>1984</v>
      </c>
      <c r="D285" s="46" t="e">
        <f>VLOOKUP($B285,'C2M2 V2.1'!D:E,2,FALSE)</f>
        <v>#N/A</v>
      </c>
      <c r="E285" s="46" t="s">
        <v>1985</v>
      </c>
      <c r="F285" s="47" t="s">
        <v>1986</v>
      </c>
    </row>
    <row r="286" spans="1:6" ht="48" x14ac:dyDescent="0.3">
      <c r="A286" s="15">
        <v>285</v>
      </c>
      <c r="B286" s="46" t="s">
        <v>1987</v>
      </c>
      <c r="C286" s="46" t="s">
        <v>1988</v>
      </c>
      <c r="D286" s="46" t="e">
        <f>VLOOKUP($B286,'C2M2 V2.1'!D:E,2,FALSE)</f>
        <v>#N/A</v>
      </c>
      <c r="E286" s="46" t="s">
        <v>1989</v>
      </c>
      <c r="F286" s="47" t="s">
        <v>1990</v>
      </c>
    </row>
    <row r="287" spans="1:6" ht="72" x14ac:dyDescent="0.3">
      <c r="A287" s="11">
        <v>286</v>
      </c>
      <c r="B287" s="46" t="s">
        <v>1991</v>
      </c>
      <c r="C287" s="46" t="s">
        <v>1992</v>
      </c>
      <c r="D287" s="46" t="e">
        <f>VLOOKUP($B287,'C2M2 V2.1'!D:E,2,FALSE)</f>
        <v>#N/A</v>
      </c>
      <c r="E287" s="46" t="s">
        <v>1993</v>
      </c>
      <c r="F287" s="47" t="s">
        <v>1994</v>
      </c>
    </row>
    <row r="288" spans="1:6" ht="72" x14ac:dyDescent="0.3">
      <c r="A288" s="15">
        <v>287</v>
      </c>
      <c r="B288" s="46" t="s">
        <v>1995</v>
      </c>
      <c r="C288" s="46" t="s">
        <v>1996</v>
      </c>
      <c r="D288" s="46" t="e">
        <f>VLOOKUP($B288,'C2M2 V2.1'!D:E,2,FALSE)</f>
        <v>#N/A</v>
      </c>
      <c r="E288" s="46" t="s">
        <v>1997</v>
      </c>
      <c r="F288" s="47" t="s">
        <v>1998</v>
      </c>
    </row>
    <row r="289" spans="1:6" ht="60" x14ac:dyDescent="0.3">
      <c r="A289" s="11">
        <v>288</v>
      </c>
      <c r="B289" s="46" t="s">
        <v>1999</v>
      </c>
      <c r="C289" s="46" t="s">
        <v>2000</v>
      </c>
      <c r="D289" s="46" t="e">
        <f>VLOOKUP($B289,'C2M2 V2.1'!D:E,2,FALSE)</f>
        <v>#N/A</v>
      </c>
      <c r="E289" s="46" t="s">
        <v>2001</v>
      </c>
      <c r="F289" s="47" t="s">
        <v>2002</v>
      </c>
    </row>
    <row r="290" spans="1:6" x14ac:dyDescent="0.3">
      <c r="A290" s="15">
        <v>289</v>
      </c>
      <c r="B290" s="46" t="s">
        <v>2003</v>
      </c>
      <c r="C290" s="46" t="s">
        <v>2004</v>
      </c>
      <c r="D290" s="46" t="e">
        <f>VLOOKUP($B290,'C2M2 V2.1'!D:E,2,FALSE)</f>
        <v>#N/A</v>
      </c>
      <c r="E290" s="46" t="s">
        <v>2005</v>
      </c>
      <c r="F290" s="47" t="s">
        <v>2006</v>
      </c>
    </row>
    <row r="291" spans="1:6" ht="84" x14ac:dyDescent="0.3">
      <c r="A291" s="11">
        <v>290</v>
      </c>
      <c r="B291" s="46" t="s">
        <v>2007</v>
      </c>
      <c r="C291" s="46" t="s">
        <v>2008</v>
      </c>
      <c r="D291" s="46" t="e">
        <f>VLOOKUP($B291,'C2M2 V2.1'!D:E,2,FALSE)</f>
        <v>#N/A</v>
      </c>
      <c r="E291" s="46" t="s">
        <v>2009</v>
      </c>
      <c r="F291" s="47" t="s">
        <v>2010</v>
      </c>
    </row>
    <row r="292" spans="1:6" ht="84" x14ac:dyDescent="0.3">
      <c r="A292" s="15">
        <v>291</v>
      </c>
      <c r="B292" s="46" t="s">
        <v>2011</v>
      </c>
      <c r="C292" s="46" t="s">
        <v>2012</v>
      </c>
      <c r="D292" s="46" t="e">
        <f>VLOOKUP($B292,'C2M2 V2.1'!D:E,2,FALSE)</f>
        <v>#N/A</v>
      </c>
      <c r="E292" s="46" t="s">
        <v>2013</v>
      </c>
      <c r="F292" s="47" t="s">
        <v>2014</v>
      </c>
    </row>
    <row r="293" spans="1:6" ht="60" x14ac:dyDescent="0.3">
      <c r="A293" s="11">
        <v>292</v>
      </c>
      <c r="B293" s="46" t="s">
        <v>2015</v>
      </c>
      <c r="C293" s="46" t="s">
        <v>2016</v>
      </c>
      <c r="D293" s="46" t="e">
        <f>VLOOKUP($B293,'C2M2 V2.1'!D:E,2,FALSE)</f>
        <v>#N/A</v>
      </c>
      <c r="E293" s="46" t="s">
        <v>2017</v>
      </c>
      <c r="F293" s="47" t="s">
        <v>2018</v>
      </c>
    </row>
    <row r="294" spans="1:6" ht="60" x14ac:dyDescent="0.3">
      <c r="A294" s="15">
        <v>293</v>
      </c>
      <c r="B294" s="46" t="s">
        <v>2019</v>
      </c>
      <c r="C294" s="46" t="s">
        <v>2020</v>
      </c>
      <c r="D294" s="46" t="e">
        <f>VLOOKUP($B294,'C2M2 V2.1'!D:E,2,FALSE)</f>
        <v>#N/A</v>
      </c>
      <c r="E294" s="46" t="s">
        <v>2021</v>
      </c>
      <c r="F294" s="47" t="s">
        <v>2022</v>
      </c>
    </row>
    <row r="295" spans="1:6" x14ac:dyDescent="0.3">
      <c r="A295" s="11">
        <v>294</v>
      </c>
      <c r="B295" s="46" t="s">
        <v>2023</v>
      </c>
      <c r="C295" s="46" t="s">
        <v>2024</v>
      </c>
      <c r="D295" s="46" t="e">
        <f>VLOOKUP($B295,'C2M2 V2.1'!D:E,2,FALSE)</f>
        <v>#N/A</v>
      </c>
      <c r="E295" s="46" t="s">
        <v>2025</v>
      </c>
      <c r="F295" s="47" t="s">
        <v>2026</v>
      </c>
    </row>
    <row r="296" spans="1:6" ht="72" x14ac:dyDescent="0.3">
      <c r="A296" s="15">
        <v>295</v>
      </c>
      <c r="B296" s="46" t="s">
        <v>2027</v>
      </c>
      <c r="C296" s="46" t="s">
        <v>2028</v>
      </c>
      <c r="D296" s="46" t="e">
        <f>VLOOKUP($B296,'C2M2 V2.1'!D:E,2,FALSE)</f>
        <v>#N/A</v>
      </c>
      <c r="E296" s="46" t="s">
        <v>2029</v>
      </c>
      <c r="F296" s="47" t="s">
        <v>2030</v>
      </c>
    </row>
    <row r="297" spans="1:6" ht="84" x14ac:dyDescent="0.3">
      <c r="A297" s="11">
        <v>296</v>
      </c>
      <c r="B297" s="46" t="s">
        <v>2031</v>
      </c>
      <c r="C297" s="46" t="s">
        <v>2032</v>
      </c>
      <c r="D297" s="46" t="e">
        <f>VLOOKUP($B297,'C2M2 V2.1'!D:E,2,FALSE)</f>
        <v>#N/A</v>
      </c>
      <c r="E297" s="46" t="s">
        <v>2033</v>
      </c>
      <c r="F297" s="47" t="s">
        <v>2034</v>
      </c>
    </row>
    <row r="298" spans="1:6" ht="60" x14ac:dyDescent="0.3">
      <c r="A298" s="15">
        <v>297</v>
      </c>
      <c r="B298" s="46" t="s">
        <v>2035</v>
      </c>
      <c r="C298" s="46" t="s">
        <v>2036</v>
      </c>
      <c r="D298" s="46" t="e">
        <f>VLOOKUP($B298,'C2M2 V2.1'!D:E,2,FALSE)</f>
        <v>#N/A</v>
      </c>
      <c r="E298" s="46" t="s">
        <v>2037</v>
      </c>
      <c r="F298" s="47" t="s">
        <v>2038</v>
      </c>
    </row>
    <row r="299" spans="1:6" ht="60" x14ac:dyDescent="0.3">
      <c r="A299" s="11">
        <v>298</v>
      </c>
      <c r="B299" s="46" t="s">
        <v>2039</v>
      </c>
      <c r="C299" s="46" t="s">
        <v>2040</v>
      </c>
      <c r="D299" s="46" t="e">
        <f>VLOOKUP($B299,'C2M2 V2.1'!D:E,2,FALSE)</f>
        <v>#N/A</v>
      </c>
      <c r="E299" s="46" t="s">
        <v>2041</v>
      </c>
      <c r="F299" s="47" t="s">
        <v>2042</v>
      </c>
    </row>
    <row r="300" spans="1:6" x14ac:dyDescent="0.3">
      <c r="A300" s="15">
        <v>299</v>
      </c>
      <c r="B300" s="46" t="s">
        <v>2043</v>
      </c>
      <c r="C300" s="46" t="s">
        <v>2044</v>
      </c>
      <c r="D300" s="46" t="e">
        <f>VLOOKUP($B300,'C2M2 V2.1'!D:E,2,FALSE)</f>
        <v>#N/A</v>
      </c>
      <c r="E300" s="46" t="s">
        <v>2045</v>
      </c>
      <c r="F300" s="47" t="s">
        <v>2046</v>
      </c>
    </row>
    <row r="301" spans="1:6" ht="48" x14ac:dyDescent="0.3">
      <c r="A301" s="11">
        <v>300</v>
      </c>
      <c r="B301" s="46" t="s">
        <v>2047</v>
      </c>
      <c r="C301" s="46" t="s">
        <v>2048</v>
      </c>
      <c r="D301" s="46" t="e">
        <f>VLOOKUP($B301,'C2M2 V2.1'!D:E,2,FALSE)</f>
        <v>#N/A</v>
      </c>
      <c r="E301" s="46" t="s">
        <v>2049</v>
      </c>
      <c r="F301" s="47" t="s">
        <v>2050</v>
      </c>
    </row>
    <row r="302" spans="1:6" ht="72" x14ac:dyDescent="0.3">
      <c r="A302" s="15">
        <v>301</v>
      </c>
      <c r="B302" s="46" t="s">
        <v>2051</v>
      </c>
      <c r="C302" s="46" t="s">
        <v>2052</v>
      </c>
      <c r="D302" s="46" t="e">
        <f>VLOOKUP($B302,'C2M2 V2.1'!D:E,2,FALSE)</f>
        <v>#N/A</v>
      </c>
      <c r="E302" s="46" t="s">
        <v>2053</v>
      </c>
      <c r="F302" s="47" t="s">
        <v>2054</v>
      </c>
    </row>
    <row r="303" spans="1:6" ht="48" x14ac:dyDescent="0.3">
      <c r="A303" s="11">
        <v>302</v>
      </c>
      <c r="B303" s="46" t="s">
        <v>2055</v>
      </c>
      <c r="C303" s="46" t="s">
        <v>2056</v>
      </c>
      <c r="D303" s="46" t="e">
        <f>VLOOKUP($B303,'C2M2 V2.1'!D:E,2,FALSE)</f>
        <v>#N/A</v>
      </c>
      <c r="E303" s="46" t="s">
        <v>2057</v>
      </c>
      <c r="F303" s="47" t="s">
        <v>2058</v>
      </c>
    </row>
    <row r="304" spans="1:6" ht="60" x14ac:dyDescent="0.3">
      <c r="A304" s="15">
        <v>303</v>
      </c>
      <c r="B304" s="46" t="s">
        <v>2059</v>
      </c>
      <c r="C304" s="46" t="s">
        <v>2060</v>
      </c>
      <c r="D304" s="46" t="e">
        <f>VLOOKUP($B304,'C2M2 V2.1'!D:E,2,FALSE)</f>
        <v>#N/A</v>
      </c>
      <c r="E304" s="46" t="s">
        <v>2061</v>
      </c>
      <c r="F304" s="47" t="s">
        <v>2062</v>
      </c>
    </row>
    <row r="305" spans="1:6" x14ac:dyDescent="0.3">
      <c r="A305" s="11">
        <v>304</v>
      </c>
      <c r="B305" s="46" t="s">
        <v>2063</v>
      </c>
      <c r="C305" s="46" t="s">
        <v>2064</v>
      </c>
      <c r="D305" s="46" t="e">
        <f>VLOOKUP($B305,'C2M2 V2.1'!D:E,2,FALSE)</f>
        <v>#N/A</v>
      </c>
      <c r="E305" s="46" t="s">
        <v>2065</v>
      </c>
      <c r="F305" s="47" t="s">
        <v>2066</v>
      </c>
    </row>
    <row r="306" spans="1:6" ht="48" x14ac:dyDescent="0.3">
      <c r="A306" s="15">
        <v>305</v>
      </c>
      <c r="B306" s="46" t="s">
        <v>2067</v>
      </c>
      <c r="C306" s="46" t="s">
        <v>2068</v>
      </c>
      <c r="D306" s="46" t="e">
        <f>VLOOKUP($B306,'C2M2 V2.1'!D:E,2,FALSE)</f>
        <v>#N/A</v>
      </c>
      <c r="E306" s="46" t="s">
        <v>2069</v>
      </c>
      <c r="F306" s="47" t="s">
        <v>2070</v>
      </c>
    </row>
    <row r="307" spans="1:6" ht="60" x14ac:dyDescent="0.3">
      <c r="A307" s="11">
        <v>306</v>
      </c>
      <c r="B307" s="46" t="s">
        <v>2071</v>
      </c>
      <c r="C307" s="46" t="s">
        <v>2072</v>
      </c>
      <c r="D307" s="46" t="e">
        <f>VLOOKUP($B307,'C2M2 V2.1'!D:E,2,FALSE)</f>
        <v>#N/A</v>
      </c>
      <c r="E307" s="46" t="s">
        <v>2073</v>
      </c>
      <c r="F307" s="47" t="s">
        <v>2074</v>
      </c>
    </row>
    <row r="308" spans="1:6" ht="48" x14ac:dyDescent="0.3">
      <c r="A308" s="15">
        <v>307</v>
      </c>
      <c r="B308" s="46" t="s">
        <v>2075</v>
      </c>
      <c r="C308" s="46" t="s">
        <v>2076</v>
      </c>
      <c r="D308" s="46" t="e">
        <f>VLOOKUP($B308,'C2M2 V2.1'!D:E,2,FALSE)</f>
        <v>#N/A</v>
      </c>
      <c r="E308" s="46" t="s">
        <v>2077</v>
      </c>
      <c r="F308" s="47" t="s">
        <v>2078</v>
      </c>
    </row>
    <row r="309" spans="1:6" ht="48" x14ac:dyDescent="0.3">
      <c r="A309" s="11">
        <v>308</v>
      </c>
      <c r="B309" s="46" t="s">
        <v>2079</v>
      </c>
      <c r="C309" s="46" t="s">
        <v>2080</v>
      </c>
      <c r="D309" s="46" t="e">
        <f>VLOOKUP($B309,'C2M2 V2.1'!D:E,2,FALSE)</f>
        <v>#N/A</v>
      </c>
      <c r="E309" s="46" t="s">
        <v>2081</v>
      </c>
      <c r="F309" s="47" t="s">
        <v>2082</v>
      </c>
    </row>
    <row r="310" spans="1:6" x14ac:dyDescent="0.3">
      <c r="A310" s="15">
        <v>309</v>
      </c>
      <c r="B310" s="12" t="s">
        <v>398</v>
      </c>
      <c r="C310" s="13" t="s">
        <v>2083</v>
      </c>
      <c r="D310" s="17" t="e">
        <f>VLOOKUP($B310,'C2M2 V2.1'!D:E,2,FALSE)</f>
        <v>#N/A</v>
      </c>
      <c r="E310" s="13" t="s">
        <v>2084</v>
      </c>
      <c r="F310" s="14" t="s">
        <v>2085</v>
      </c>
    </row>
    <row r="311" spans="1:6" ht="108" x14ac:dyDescent="0.3">
      <c r="A311" s="11">
        <v>310</v>
      </c>
      <c r="B311" s="16" t="s">
        <v>2086</v>
      </c>
      <c r="C311" s="17" t="s">
        <v>2087</v>
      </c>
      <c r="D311" s="17" t="e">
        <f>VLOOKUP($B311,'C2M2 V2.1'!D:E,2,FALSE)</f>
        <v>#N/A</v>
      </c>
      <c r="E311" s="17" t="s">
        <v>2088</v>
      </c>
      <c r="F311" s="18" t="s">
        <v>2089</v>
      </c>
    </row>
    <row r="312" spans="1:6" s="15" customFormat="1" x14ac:dyDescent="0.3">
      <c r="A312" s="15">
        <v>311</v>
      </c>
      <c r="B312" s="12" t="s">
        <v>2090</v>
      </c>
      <c r="C312" s="13" t="s">
        <v>2091</v>
      </c>
      <c r="D312" s="17" t="e">
        <f>VLOOKUP($B312,'C2M2 V2.1'!D:E,2,FALSE)</f>
        <v>#N/A</v>
      </c>
      <c r="E312" s="13" t="s">
        <v>2092</v>
      </c>
      <c r="F312" s="14" t="s">
        <v>2093</v>
      </c>
    </row>
    <row r="313" spans="1:6" ht="96" x14ac:dyDescent="0.3">
      <c r="A313" s="11">
        <v>312</v>
      </c>
      <c r="B313" s="16" t="s">
        <v>2094</v>
      </c>
      <c r="C313" s="17" t="s">
        <v>2095</v>
      </c>
      <c r="D313" s="17" t="e">
        <f>VLOOKUP($B313,'C2M2 V2.1'!D:E,2,FALSE)</f>
        <v>#N/A</v>
      </c>
      <c r="E313" s="17" t="s">
        <v>2096</v>
      </c>
      <c r="F313" s="18" t="s">
        <v>2097</v>
      </c>
    </row>
    <row r="314" spans="1:6" ht="24" x14ac:dyDescent="0.3">
      <c r="A314" s="15">
        <v>313</v>
      </c>
      <c r="B314" s="16" t="s">
        <v>769</v>
      </c>
      <c r="C314" s="17" t="s">
        <v>399</v>
      </c>
      <c r="D314" s="17" t="str">
        <f>VLOOKUP($B314,'C2M2 V2.1'!D:E,2,FALSE)</f>
        <v>The organization has a cybersecurity program strategy, which may be developed and managed in an ad hoc manner</v>
      </c>
      <c r="E314" s="17" t="s">
        <v>2098</v>
      </c>
      <c r="F314" s="18" t="s">
        <v>2099</v>
      </c>
    </row>
    <row r="315" spans="1:6" ht="24" x14ac:dyDescent="0.3">
      <c r="A315" s="11">
        <v>314</v>
      </c>
      <c r="B315" s="16" t="s">
        <v>770</v>
      </c>
      <c r="C315" s="17" t="s">
        <v>400</v>
      </c>
      <c r="D315" s="17" t="str">
        <f>VLOOKUP($B315,'C2M2 V2.1'!D:E,2,FALSE)</f>
        <v>The cybersecurity program strategy defines goals and objectives for the organization’s cybersecurity activities</v>
      </c>
      <c r="E315" s="17" t="s">
        <v>2100</v>
      </c>
      <c r="F315" s="18" t="s">
        <v>2101</v>
      </c>
    </row>
    <row r="316" spans="1:6" ht="36" x14ac:dyDescent="0.3">
      <c r="A316" s="15">
        <v>315</v>
      </c>
      <c r="B316" s="16" t="s">
        <v>771</v>
      </c>
      <c r="C316" s="17" t="s">
        <v>2102</v>
      </c>
      <c r="D316" s="17" t="str">
        <f>VLOOKUP($B316,'C2M2 V2.1'!D:E,2,FALSE)</f>
        <v>The cybersecurity program strategy and priorities are documented and aligned with the organization’s mission, strategic objectives, and risk to critical infrastructure</v>
      </c>
      <c r="E316" s="17" t="s">
        <v>2103</v>
      </c>
      <c r="F316" s="18" t="s">
        <v>2104</v>
      </c>
    </row>
    <row r="317" spans="1:6" ht="24" x14ac:dyDescent="0.3">
      <c r="A317" s="11">
        <v>316</v>
      </c>
      <c r="B317" s="16" t="s">
        <v>772</v>
      </c>
      <c r="C317" s="17" t="s">
        <v>402</v>
      </c>
      <c r="D317" s="17" t="str">
        <f>VLOOKUP($B317,'C2M2 V2.1'!D:E,2,FALSE)</f>
        <v>The cybersecurity program strategy defines the organization’s approach to provide program oversight and governance for cybersecurity activities</v>
      </c>
      <c r="E317" s="17" t="s">
        <v>2105</v>
      </c>
      <c r="F317" s="18" t="s">
        <v>2106</v>
      </c>
    </row>
    <row r="318" spans="1:6" ht="24" x14ac:dyDescent="0.3">
      <c r="A318" s="15">
        <v>317</v>
      </c>
      <c r="B318" s="16" t="s">
        <v>773</v>
      </c>
      <c r="C318" s="17" t="s">
        <v>403</v>
      </c>
      <c r="D318" s="17" t="str">
        <f>VLOOKUP($B318,'C2M2 V2.1'!D:E,2,FALSE)</f>
        <v>The cybersecurity program strategy defines the structure and organization of the cybersecurity program</v>
      </c>
      <c r="E318" s="17" t="s">
        <v>2107</v>
      </c>
      <c r="F318" s="18" t="s">
        <v>2108</v>
      </c>
    </row>
    <row r="319" spans="1:6" ht="24" x14ac:dyDescent="0.3">
      <c r="A319" s="11">
        <v>318</v>
      </c>
      <c r="B319" s="16" t="s">
        <v>774</v>
      </c>
      <c r="C319" s="17" t="s">
        <v>404</v>
      </c>
      <c r="D319" s="17" t="str">
        <f>VLOOKUP($B319,'C2M2 V2.1'!D:E,2,FALSE)</f>
        <v>The cybersecurity program strategy identifies standards and guidelines intended to be followed by the program</v>
      </c>
      <c r="E319" s="17" t="s">
        <v>2109</v>
      </c>
      <c r="F319" s="18" t="s">
        <v>2110</v>
      </c>
    </row>
    <row r="320" spans="1:6" ht="48" x14ac:dyDescent="0.3">
      <c r="A320" s="15">
        <v>319</v>
      </c>
      <c r="B320" s="16" t="s">
        <v>775</v>
      </c>
      <c r="C320" s="17" t="s">
        <v>2111</v>
      </c>
      <c r="D320" s="17" t="str">
        <f>VLOOKUP($B320,'C2M2 V2.1'!D:E,2,FALSE)</f>
        <v>The cybersecurity program strategy identifies any applicable compliance requirements that must be satisfied by the program (for example, NERC CIP, TSA Pipeline Security Guidelines, PCI DSS, ISO, DoD CMMC)</v>
      </c>
      <c r="E320" s="17" t="s">
        <v>2112</v>
      </c>
      <c r="F320" s="18" t="s">
        <v>2113</v>
      </c>
    </row>
    <row r="321" spans="1:6" ht="36" x14ac:dyDescent="0.3">
      <c r="A321" s="11">
        <v>320</v>
      </c>
      <c r="B321" s="16" t="s">
        <v>776</v>
      </c>
      <c r="C321" s="17" t="s">
        <v>2114</v>
      </c>
      <c r="D321" s="17" t="str">
        <f>VLOOKUP($B321,'C2M2 V2.1'!D:E,2,FALSE)</f>
        <v>The cybersecurity program strategy is updated periodically and according to defined triggers, such as business changes, changes in the operating environment, and changes in the threat profile (THREAT-2e)</v>
      </c>
      <c r="E321" s="17" t="s">
        <v>2115</v>
      </c>
      <c r="F321" s="18" t="s">
        <v>2116</v>
      </c>
    </row>
    <row r="322" spans="1:6" x14ac:dyDescent="0.3">
      <c r="A322" s="15">
        <v>321</v>
      </c>
      <c r="B322" s="12" t="s">
        <v>2117</v>
      </c>
      <c r="C322" s="13" t="s">
        <v>2118</v>
      </c>
      <c r="D322" s="17" t="e">
        <f>VLOOKUP($B322,'C2M2 V2.1'!D:E,2,FALSE)</f>
        <v>#N/A</v>
      </c>
      <c r="E322" s="13" t="s">
        <v>2119</v>
      </c>
      <c r="F322" s="14" t="s">
        <v>2120</v>
      </c>
    </row>
    <row r="323" spans="1:6" ht="84" x14ac:dyDescent="0.3">
      <c r="A323" s="11">
        <v>322</v>
      </c>
      <c r="B323" s="16" t="s">
        <v>2121</v>
      </c>
      <c r="C323" s="17" t="s">
        <v>2122</v>
      </c>
      <c r="D323" s="17" t="e">
        <f>VLOOKUP($B323,'C2M2 V2.1'!D:E,2,FALSE)</f>
        <v>#N/A</v>
      </c>
      <c r="E323" s="17" t="s">
        <v>2123</v>
      </c>
      <c r="F323" s="18" t="s">
        <v>2124</v>
      </c>
    </row>
    <row r="324" spans="1:6" ht="24" x14ac:dyDescent="0.3">
      <c r="A324" s="15">
        <v>323</v>
      </c>
      <c r="B324" s="16" t="s">
        <v>777</v>
      </c>
      <c r="C324" s="17" t="s">
        <v>2125</v>
      </c>
      <c r="D324" s="17" t="str">
        <f>VLOOKUP($B324,'C2M2 V2.1'!D:E,2,FALSE)</f>
        <v>Senior management with proper authority provides support for the cybersecurity program, at least in an ad hoc manner</v>
      </c>
      <c r="E324" s="17" t="s">
        <v>2126</v>
      </c>
      <c r="F324" s="18" t="s">
        <v>2127</v>
      </c>
    </row>
    <row r="325" spans="1:6" ht="24" x14ac:dyDescent="0.3">
      <c r="A325" s="11">
        <v>324</v>
      </c>
      <c r="B325" s="16" t="s">
        <v>778</v>
      </c>
      <c r="C325" s="17" t="s">
        <v>407</v>
      </c>
      <c r="D325" s="17" t="str">
        <f>VLOOKUP($B325,'C2M2 V2.1'!D:E,2,FALSE)</f>
        <v>The cybersecurity program is established according to the cybersecurity program strategy</v>
      </c>
      <c r="E325" s="17" t="s">
        <v>2128</v>
      </c>
      <c r="F325" s="18" t="s">
        <v>2129</v>
      </c>
    </row>
    <row r="326" spans="1:6" ht="24" x14ac:dyDescent="0.3">
      <c r="A326" s="15">
        <v>325</v>
      </c>
      <c r="B326" s="16" t="s">
        <v>779</v>
      </c>
      <c r="C326" s="17" t="s">
        <v>408</v>
      </c>
      <c r="D326" s="17" t="str">
        <f>VLOOKUP($B326,'C2M2 V2.1'!D:E,2,FALSE)</f>
        <v>Senior management sponsorship for the cybersecurity program is visible and active</v>
      </c>
      <c r="E326" s="17" t="s">
        <v>2130</v>
      </c>
      <c r="F326" s="18" t="s">
        <v>2131</v>
      </c>
    </row>
    <row r="327" spans="1:6" ht="24" x14ac:dyDescent="0.3">
      <c r="A327" s="11">
        <v>326</v>
      </c>
      <c r="B327" s="16" t="s">
        <v>780</v>
      </c>
      <c r="C327" s="17" t="s">
        <v>2132</v>
      </c>
      <c r="D327" s="17" t="str">
        <f>VLOOKUP($B327,'C2M2 V2.1'!D:E,2,FALSE)</f>
        <v>Senior management sponsorship is provided for the development, maintenance, and enforcement of cybersecurity policies</v>
      </c>
      <c r="E327" s="17" t="s">
        <v>2133</v>
      </c>
      <c r="F327" s="18" t="s">
        <v>2134</v>
      </c>
    </row>
    <row r="328" spans="1:6" s="15" customFormat="1" ht="24" x14ac:dyDescent="0.3">
      <c r="A328" s="15">
        <v>327</v>
      </c>
      <c r="B328" s="16" t="s">
        <v>781</v>
      </c>
      <c r="C328" s="17" t="s">
        <v>409</v>
      </c>
      <c r="D328" s="17" t="str">
        <f>VLOOKUP($B328,'C2M2 V2.1'!D:E,2,FALSE)</f>
        <v>Responsibility for the cybersecurity program is assigned to a role with sufficient authority</v>
      </c>
      <c r="E328" s="17" t="s">
        <v>2135</v>
      </c>
      <c r="F328" s="18" t="s">
        <v>2136</v>
      </c>
    </row>
    <row r="329" spans="1:6" ht="24" x14ac:dyDescent="0.3">
      <c r="A329" s="11">
        <v>328</v>
      </c>
      <c r="B329" s="16" t="s">
        <v>782</v>
      </c>
      <c r="C329" s="13" t="s">
        <v>410</v>
      </c>
      <c r="D329" s="17" t="str">
        <f>VLOOKUP($B329,'C2M2 V2.1'!D:E,2,FALSE)</f>
        <v>Stakeholders for cybersecurity program management activities are identified and involved</v>
      </c>
      <c r="E329" s="17" t="s">
        <v>2137</v>
      </c>
      <c r="F329" s="18" t="s">
        <v>2138</v>
      </c>
    </row>
    <row r="330" spans="1:6" ht="24" x14ac:dyDescent="0.3">
      <c r="A330" s="15">
        <v>329</v>
      </c>
      <c r="B330" s="16" t="s">
        <v>783</v>
      </c>
      <c r="C330" s="17" t="s">
        <v>411</v>
      </c>
      <c r="D330" s="17" t="str">
        <f>VLOOKUP($B330,'C2M2 V2.1'!D:E,2,FALSE)</f>
        <v>Cybersecurity program activities are periodically reviewed to ensure that they align with the cybersecurity program strategy</v>
      </c>
      <c r="E330" s="17" t="s">
        <v>2139</v>
      </c>
      <c r="F330" s="18" t="s">
        <v>2140</v>
      </c>
    </row>
    <row r="331" spans="1:6" ht="36" x14ac:dyDescent="0.3">
      <c r="A331" s="11">
        <v>330</v>
      </c>
      <c r="B331" s="16" t="s">
        <v>784</v>
      </c>
      <c r="C331" s="17" t="s">
        <v>412</v>
      </c>
      <c r="D331" s="17" t="str">
        <f>VLOOKUP($B331,'C2M2 V2.1'!D:E,2,FALSE)</f>
        <v>Cybersecurity activities are independently reviewed to ensure conformance with cybersecurity policies and procedures, periodically and according to defined triggers, such as process changes</v>
      </c>
      <c r="E331" s="17" t="s">
        <v>2141</v>
      </c>
      <c r="F331" s="18" t="s">
        <v>2142</v>
      </c>
    </row>
    <row r="332" spans="1:6" ht="24" x14ac:dyDescent="0.3">
      <c r="A332" s="15">
        <v>331</v>
      </c>
      <c r="B332" s="16" t="s">
        <v>785</v>
      </c>
      <c r="C332" s="17" t="s">
        <v>413</v>
      </c>
      <c r="D332" s="17" t="str">
        <f>VLOOKUP($B332,'C2M2 V2.1'!D:E,2,FALSE)</f>
        <v>The cybersecurity program addresses and enables the achievement of legal and regulatory compliance, as appropriate</v>
      </c>
      <c r="E332" s="17" t="s">
        <v>2143</v>
      </c>
      <c r="F332" s="18" t="s">
        <v>2144</v>
      </c>
    </row>
    <row r="333" spans="1:6" ht="48" x14ac:dyDescent="0.3">
      <c r="A333" s="11">
        <v>332</v>
      </c>
      <c r="B333" s="16" t="s">
        <v>786</v>
      </c>
      <c r="C333" s="17" t="s">
        <v>414</v>
      </c>
      <c r="D333" s="17" t="str">
        <f>VLOOKUP($B333,'C2M2 V2.1'!D:E,2,FALSE)</f>
        <v>The organization collaborates with external entities to contribute to the development and implementation of cybersecurity standards, guidelines, leading practices, lessons learned, and emerging technologies</v>
      </c>
      <c r="E333" s="17" t="s">
        <v>2145</v>
      </c>
      <c r="F333" s="18" t="s">
        <v>2146</v>
      </c>
    </row>
    <row r="334" spans="1:6" ht="24" x14ac:dyDescent="0.3">
      <c r="A334" s="15">
        <v>333</v>
      </c>
      <c r="B334" s="16" t="s">
        <v>2147</v>
      </c>
      <c r="C334" s="17" t="s">
        <v>2148</v>
      </c>
      <c r="D334" s="17" t="e">
        <f>VLOOKUP($B334,'C2M2 V2.1'!D:E,2,FALSE)</f>
        <v>#N/A</v>
      </c>
      <c r="E334" s="17" t="s">
        <v>2149</v>
      </c>
      <c r="F334" s="18" t="s">
        <v>2150</v>
      </c>
    </row>
    <row r="335" spans="1:6" ht="48" x14ac:dyDescent="0.3">
      <c r="A335" s="11">
        <v>334</v>
      </c>
      <c r="B335" s="16" t="s">
        <v>2151</v>
      </c>
      <c r="C335" s="17" t="s">
        <v>416</v>
      </c>
      <c r="D335" s="17" t="e">
        <f>VLOOKUP($B335,'C2M2 V2.1'!D:E,2,FALSE)</f>
        <v>#N/A</v>
      </c>
      <c r="E335" s="17" t="s">
        <v>2152</v>
      </c>
      <c r="F335" s="18" t="s">
        <v>2153</v>
      </c>
    </row>
    <row r="336" spans="1:6" s="15" customFormat="1" x14ac:dyDescent="0.3">
      <c r="A336" s="15">
        <v>335</v>
      </c>
      <c r="B336" s="12" t="s">
        <v>2154</v>
      </c>
      <c r="C336" s="13" t="s">
        <v>1174</v>
      </c>
      <c r="D336" s="17" t="e">
        <f>VLOOKUP($B336,'C2M2 V2.1'!D:E,2,FALSE)</f>
        <v>#N/A</v>
      </c>
      <c r="E336" s="13" t="s">
        <v>1175</v>
      </c>
      <c r="F336" s="14" t="s">
        <v>1176</v>
      </c>
    </row>
    <row r="337" spans="1:6" ht="72" x14ac:dyDescent="0.3">
      <c r="A337" s="11">
        <v>336</v>
      </c>
      <c r="B337" s="16" t="s">
        <v>2155</v>
      </c>
      <c r="C337" s="17" t="s">
        <v>1178</v>
      </c>
      <c r="D337" s="17" t="e">
        <f>VLOOKUP($B337,'C2M2 V2.1'!D:E,2,FALSE)</f>
        <v>#N/A</v>
      </c>
      <c r="E337" s="17" t="s">
        <v>1179</v>
      </c>
      <c r="F337" s="18" t="s">
        <v>1180</v>
      </c>
    </row>
    <row r="338" spans="1:6" ht="24" x14ac:dyDescent="0.3">
      <c r="A338" s="15">
        <v>337</v>
      </c>
      <c r="B338" s="16" t="s">
        <v>787</v>
      </c>
      <c r="C338" s="17" t="s">
        <v>417</v>
      </c>
      <c r="D338" s="17" t="str">
        <f>VLOOKUP($B338,'C2M2 V2.1'!D:E,2,FALSE)</f>
        <v>Documented procedures are established, followed, and maintained for activities in the PROGRAM domain</v>
      </c>
      <c r="E338" s="17" t="s">
        <v>2156</v>
      </c>
      <c r="F338" s="18" t="s">
        <v>2157</v>
      </c>
    </row>
    <row r="339" spans="1:6" ht="24" x14ac:dyDescent="0.3">
      <c r="A339" s="11">
        <v>338</v>
      </c>
      <c r="B339" s="16" t="s">
        <v>788</v>
      </c>
      <c r="C339" s="17" t="s">
        <v>419</v>
      </c>
      <c r="D339" s="17" t="str">
        <f>VLOOKUP($B339,'C2M2 V2.1'!D:E,2,FALSE)</f>
        <v>Adequate resources (people, funding, and tools) are provided to support activities in the PROGRAM domain</v>
      </c>
      <c r="E339" s="17" t="s">
        <v>2158</v>
      </c>
      <c r="F339" s="18" t="s">
        <v>2159</v>
      </c>
    </row>
    <row r="340" spans="1:6" ht="24" x14ac:dyDescent="0.3">
      <c r="A340" s="15">
        <v>339</v>
      </c>
      <c r="B340" s="16" t="s">
        <v>789</v>
      </c>
      <c r="C340" s="17" t="s">
        <v>421</v>
      </c>
      <c r="D340" s="17" t="str">
        <f>VLOOKUP($B340,'C2M2 V2.1'!D:E,2,FALSE)</f>
        <v>Up-to-date policies or other organizational directives define requirements for activities in the PROGRAM domain</v>
      </c>
      <c r="E340" s="17" t="s">
        <v>2160</v>
      </c>
      <c r="F340" s="18" t="s">
        <v>2161</v>
      </c>
    </row>
    <row r="341" spans="1:6" ht="24" x14ac:dyDescent="0.3">
      <c r="A341" s="11">
        <v>340</v>
      </c>
      <c r="B341" s="16" t="s">
        <v>790</v>
      </c>
      <c r="C341" s="17" t="s">
        <v>425</v>
      </c>
      <c r="D341" s="17" t="str">
        <f>VLOOKUP($B341,'C2M2 V2.1'!D:E,2,FALSE)</f>
        <v>Responsibility, accountability, and authority for the performance of activities in the PROGRAM domain are assigned to personnel</v>
      </c>
      <c r="E341" s="17" t="s">
        <v>2162</v>
      </c>
      <c r="F341" s="18" t="s">
        <v>2163</v>
      </c>
    </row>
    <row r="342" spans="1:6" ht="24" x14ac:dyDescent="0.3">
      <c r="A342" s="15">
        <v>341</v>
      </c>
      <c r="B342" s="16" t="s">
        <v>791</v>
      </c>
      <c r="C342" s="17" t="s">
        <v>423</v>
      </c>
      <c r="D342" s="17" t="str">
        <f>VLOOKUP($B342,'C2M2 V2.1'!D:E,2,FALSE)</f>
        <v>Personnel performing activities in the PROGRAM domain have the skills and knowledge needed to perform their assigned responsibilities</v>
      </c>
      <c r="E342" s="17" t="s">
        <v>2164</v>
      </c>
      <c r="F342" s="18" t="s">
        <v>2165</v>
      </c>
    </row>
    <row r="343" spans="1:6" s="15" customFormat="1" x14ac:dyDescent="0.3">
      <c r="A343" s="11">
        <v>342</v>
      </c>
      <c r="B343" s="16" t="s">
        <v>792</v>
      </c>
      <c r="C343" s="17" t="s">
        <v>427</v>
      </c>
      <c r="D343" s="17" t="str">
        <f>VLOOKUP($B343,'C2M2 V2.1'!D:E,2,FALSE)</f>
        <v>The effectiveness of activities in the PROGRAM domain is evaluated and tracked</v>
      </c>
      <c r="E343" s="17" t="s">
        <v>2166</v>
      </c>
      <c r="F343" s="18" t="s">
        <v>2167</v>
      </c>
    </row>
    <row r="344" spans="1:6" x14ac:dyDescent="0.3">
      <c r="A344" s="15">
        <v>343</v>
      </c>
      <c r="B344" s="12" t="s">
        <v>204</v>
      </c>
      <c r="C344" s="13" t="s">
        <v>2168</v>
      </c>
      <c r="D344" s="17" t="e">
        <f>VLOOKUP($B344,'C2M2 V2.1'!D:E,2,FALSE)</f>
        <v>#N/A</v>
      </c>
      <c r="E344" s="13" t="s">
        <v>2169</v>
      </c>
      <c r="F344" s="14" t="s">
        <v>2170</v>
      </c>
    </row>
    <row r="345" spans="1:6" ht="120" x14ac:dyDescent="0.3">
      <c r="A345" s="11">
        <v>344</v>
      </c>
      <c r="B345" s="16" t="s">
        <v>2171</v>
      </c>
      <c r="C345" s="17" t="s">
        <v>2172</v>
      </c>
      <c r="D345" s="17" t="e">
        <f>VLOOKUP($B345,'C2M2 V2.1'!D:E,2,FALSE)</f>
        <v>#N/A</v>
      </c>
      <c r="E345" s="17" t="s">
        <v>2173</v>
      </c>
      <c r="F345" s="18" t="s">
        <v>2174</v>
      </c>
    </row>
    <row r="346" spans="1:6" x14ac:dyDescent="0.3">
      <c r="A346" s="15">
        <v>345</v>
      </c>
      <c r="B346" s="12" t="s">
        <v>2175</v>
      </c>
      <c r="C346" s="13" t="s">
        <v>2176</v>
      </c>
      <c r="D346" s="17" t="e">
        <f>VLOOKUP($B346,'C2M2 V2.1'!D:E,2,FALSE)</f>
        <v>#N/A</v>
      </c>
      <c r="E346" s="13" t="s">
        <v>2177</v>
      </c>
      <c r="F346" s="14" t="s">
        <v>2178</v>
      </c>
    </row>
    <row r="347" spans="1:6" ht="96" x14ac:dyDescent="0.3">
      <c r="A347" s="11">
        <v>346</v>
      </c>
      <c r="B347" s="16" t="s">
        <v>2179</v>
      </c>
      <c r="C347" s="17" t="s">
        <v>2180</v>
      </c>
      <c r="D347" s="17" t="e">
        <f>VLOOKUP($B347,'C2M2 V2.1'!D:E,2,FALSE)</f>
        <v>#N/A</v>
      </c>
      <c r="E347" s="17" t="s">
        <v>2181</v>
      </c>
      <c r="F347" s="18" t="s">
        <v>2182</v>
      </c>
    </row>
    <row r="348" spans="1:6" ht="36" x14ac:dyDescent="0.3">
      <c r="A348" s="15">
        <v>347</v>
      </c>
      <c r="B348" s="16" t="s">
        <v>605</v>
      </c>
      <c r="C348" s="17" t="s">
        <v>2183</v>
      </c>
      <c r="D348" s="17" t="str">
        <f>VLOOKUP($B348,'C2M2 V2.1'!D:E,2,FALSE)</f>
        <v>Detected cybersecurity events are reported to a specified person or role and documented, at least in an ad hoc manner</v>
      </c>
      <c r="E348" s="17" t="s">
        <v>2184</v>
      </c>
      <c r="F348" s="18" t="s">
        <v>2185</v>
      </c>
    </row>
    <row r="349" spans="1:6" ht="48" x14ac:dyDescent="0.3">
      <c r="A349" s="11">
        <v>348</v>
      </c>
      <c r="B349" s="16" t="s">
        <v>606</v>
      </c>
      <c r="C349" s="17" t="s">
        <v>206</v>
      </c>
      <c r="D349" s="17" t="str">
        <f>VLOOKUP($B349,'C2M2 V2.1'!D:E,2,FALSE)</f>
        <v>Criteria are established for cybersecurity event detection (for example, what constitutes a cybersecurity event, where to look for cybersecurity events)</v>
      </c>
      <c r="E349" s="17" t="s">
        <v>2186</v>
      </c>
      <c r="F349" s="18" t="s">
        <v>2187</v>
      </c>
    </row>
    <row r="350" spans="1:6" x14ac:dyDescent="0.3">
      <c r="A350" s="15">
        <v>349</v>
      </c>
      <c r="B350" s="16" t="s">
        <v>607</v>
      </c>
      <c r="C350" s="17" t="s">
        <v>2188</v>
      </c>
      <c r="D350" s="17" t="str">
        <f>VLOOKUP($B350,'C2M2 V2.1'!D:E,2,FALSE)</f>
        <v>Cybersecurity events are documented based on the established criteria</v>
      </c>
      <c r="E350" s="17" t="s">
        <v>2189</v>
      </c>
      <c r="F350" s="18" t="s">
        <v>2190</v>
      </c>
    </row>
    <row r="351" spans="1:6" ht="36" x14ac:dyDescent="0.3">
      <c r="A351" s="11">
        <v>350</v>
      </c>
      <c r="B351" s="17" t="s">
        <v>608</v>
      </c>
      <c r="C351" s="17" t="s">
        <v>208</v>
      </c>
      <c r="D351" s="17" t="str">
        <f>VLOOKUP($B351,'C2M2 V2.1'!D:E,2,FALSE)</f>
        <v>Event information is correlated to support incident analysis by identifying patterns, trends, and other common features</v>
      </c>
      <c r="E351" s="17" t="s">
        <v>2191</v>
      </c>
      <c r="F351" s="18" t="s">
        <v>2192</v>
      </c>
    </row>
    <row r="352" spans="1:6" s="15" customFormat="1" ht="24" x14ac:dyDescent="0.3">
      <c r="A352" s="15">
        <v>351</v>
      </c>
      <c r="B352" s="17" t="s">
        <v>609</v>
      </c>
      <c r="C352" s="17" t="s">
        <v>2193</v>
      </c>
      <c r="D352" s="17" t="str">
        <f>VLOOKUP($B352,'C2M2 V2.1'!D:E,2,FALSE)</f>
        <v>Cybersecurity event detection activities are adjusted based on identified risks and the organization’s threat profile (THREAT-2e)</v>
      </c>
      <c r="E352" s="17" t="s">
        <v>2194</v>
      </c>
      <c r="F352" s="18" t="s">
        <v>2195</v>
      </c>
    </row>
    <row r="353" spans="1:6" s="15" customFormat="1" ht="24" x14ac:dyDescent="0.3">
      <c r="A353" s="11">
        <v>352</v>
      </c>
      <c r="B353" s="17" t="s">
        <v>610</v>
      </c>
      <c r="C353" s="17" t="s">
        <v>211</v>
      </c>
      <c r="D353" s="17" t="str">
        <f>VLOOKUP($B353,'C2M2 V2.1'!D:E,2,FALSE)</f>
        <v>Situational awareness for the function is monitored to support the identification of cybersecurity events</v>
      </c>
      <c r="E353" s="17" t="s">
        <v>2196</v>
      </c>
      <c r="F353" s="18" t="s">
        <v>2197</v>
      </c>
    </row>
    <row r="354" spans="1:6" x14ac:dyDescent="0.3">
      <c r="A354" s="15">
        <v>353</v>
      </c>
      <c r="B354" s="13" t="s">
        <v>2198</v>
      </c>
      <c r="C354" s="13" t="s">
        <v>2199</v>
      </c>
      <c r="D354" s="17" t="e">
        <f>VLOOKUP($B354,'C2M2 V2.1'!D:E,2,FALSE)</f>
        <v>#N/A</v>
      </c>
      <c r="E354" s="13" t="s">
        <v>2200</v>
      </c>
      <c r="F354" s="14" t="s">
        <v>2201</v>
      </c>
    </row>
    <row r="355" spans="1:6" ht="84" x14ac:dyDescent="0.3">
      <c r="A355" s="11">
        <v>354</v>
      </c>
      <c r="B355" s="17" t="s">
        <v>2202</v>
      </c>
      <c r="C355" s="17" t="s">
        <v>2203</v>
      </c>
      <c r="D355" s="17" t="e">
        <f>VLOOKUP($B355,'C2M2 V2.1'!D:E,2,FALSE)</f>
        <v>#N/A</v>
      </c>
      <c r="E355" s="17" t="s">
        <v>2204</v>
      </c>
      <c r="F355" s="18" t="s">
        <v>2205</v>
      </c>
    </row>
    <row r="356" spans="1:6" ht="24" x14ac:dyDescent="0.3">
      <c r="A356" s="15">
        <v>355</v>
      </c>
      <c r="B356" s="17" t="s">
        <v>611</v>
      </c>
      <c r="C356" s="17" t="s">
        <v>212</v>
      </c>
      <c r="D356" s="17" t="str">
        <f>VLOOKUP($B356,'C2M2 V2.1'!D:E,2,FALSE)</f>
        <v>Criteria for declaring cybersecurity incidents are established, at least in an ad hoc manner</v>
      </c>
      <c r="E356" s="17" t="s">
        <v>2206</v>
      </c>
      <c r="F356" s="18" t="s">
        <v>2207</v>
      </c>
    </row>
    <row r="357" spans="1:6" ht="24" x14ac:dyDescent="0.3">
      <c r="A357" s="11">
        <v>356</v>
      </c>
      <c r="B357" s="17" t="s">
        <v>612</v>
      </c>
      <c r="C357" s="17" t="s">
        <v>213</v>
      </c>
      <c r="D357" s="17" t="str">
        <f>VLOOKUP($B357,'C2M2 V2.1'!D:E,2,FALSE)</f>
        <v>Cybersecurity events are analyzed to support the declaration of cybersecurity incidents, at least in an ad hoc manner</v>
      </c>
      <c r="E357" s="17" t="s">
        <v>2208</v>
      </c>
      <c r="F357" s="18" t="s">
        <v>2209</v>
      </c>
    </row>
    <row r="358" spans="1:6" ht="24" x14ac:dyDescent="0.3">
      <c r="A358" s="15">
        <v>357</v>
      </c>
      <c r="B358" s="17" t="s">
        <v>613</v>
      </c>
      <c r="C358" s="17" t="s">
        <v>2210</v>
      </c>
      <c r="D358" s="17" t="str">
        <f>VLOOKUP($B358,'C2M2 V2.1'!D:E,2,FALSE)</f>
        <v>Cybersecurity incident declaration criteria are formally established based on potential impact to the function</v>
      </c>
      <c r="E358" s="17" t="s">
        <v>2211</v>
      </c>
      <c r="F358" s="18" t="s">
        <v>2212</v>
      </c>
    </row>
    <row r="359" spans="1:6" ht="24" x14ac:dyDescent="0.3">
      <c r="A359" s="11">
        <v>358</v>
      </c>
      <c r="B359" s="17" t="s">
        <v>614</v>
      </c>
      <c r="C359" s="17" t="s">
        <v>215</v>
      </c>
      <c r="D359" s="17" t="str">
        <f>VLOOKUP($B359,'C2M2 V2.1'!D:E,2,FALSE)</f>
        <v>Cybersecurity events are declared to be incidents based on established criteria</v>
      </c>
      <c r="E359" s="17" t="s">
        <v>2213</v>
      </c>
      <c r="F359" s="18" t="s">
        <v>2214</v>
      </c>
    </row>
    <row r="360" spans="1:6" s="15" customFormat="1" ht="36" x14ac:dyDescent="0.3">
      <c r="A360" s="15">
        <v>359</v>
      </c>
      <c r="B360" s="17" t="s">
        <v>615</v>
      </c>
      <c r="C360" s="17" t="s">
        <v>216</v>
      </c>
      <c r="D360" s="17" t="str">
        <f>VLOOKUP($B360,'C2M2 V2.1'!D:E,2,FALSE)</f>
        <v>Cybersecurity incident declaration criteria are updated periodically and according to defined triggers, such as organizational changes, lessons learned from plan execution, or newly identified threats</v>
      </c>
      <c r="E360" s="17" t="s">
        <v>2215</v>
      </c>
      <c r="F360" s="18" t="s">
        <v>2216</v>
      </c>
    </row>
    <row r="361" spans="1:6" ht="24" x14ac:dyDescent="0.3">
      <c r="A361" s="11">
        <v>360</v>
      </c>
      <c r="B361" s="17" t="s">
        <v>616</v>
      </c>
      <c r="C361" s="17" t="s">
        <v>2217</v>
      </c>
      <c r="D361" s="17" t="str">
        <f>VLOOKUP($B361,'C2M2 V2.1'!D:E,2,FALSE)</f>
        <v>There is a repository where cybersecurity events and incidents are documented and tracked to closure</v>
      </c>
      <c r="E361" s="17" t="s">
        <v>2218</v>
      </c>
      <c r="F361" s="18" t="s">
        <v>2219</v>
      </c>
    </row>
    <row r="362" spans="1:6" ht="60" x14ac:dyDescent="0.3">
      <c r="A362" s="15">
        <v>361</v>
      </c>
      <c r="B362" s="17" t="s">
        <v>617</v>
      </c>
      <c r="C362" s="17" t="s">
        <v>2220</v>
      </c>
      <c r="D362" s="17" t="str">
        <f>VLOOKUP($B362,'C2M2 V2.1'!D:E,2,FALSE)</f>
        <v>Internal and external stakeholders (for example, executives, attorneys, government agencies, connected organizations, vendors, sector organizations, regulators) are identified and notified of incidents based on situational awareness reporting requirements (SITUATION-3d)</v>
      </c>
      <c r="E362" s="17" t="s">
        <v>2221</v>
      </c>
      <c r="F362" s="18" t="s">
        <v>2222</v>
      </c>
    </row>
    <row r="363" spans="1:6" ht="24" x14ac:dyDescent="0.3">
      <c r="A363" s="11">
        <v>362</v>
      </c>
      <c r="B363" s="17" t="s">
        <v>618</v>
      </c>
      <c r="C363" s="17" t="s">
        <v>219</v>
      </c>
      <c r="D363" s="17" t="str">
        <f>VLOOKUP($B363,'C2M2 V2.1'!D:E,2,FALSE)</f>
        <v>Criteria for cybersecurity incident declaration are aligned with cyber risk prioritization criteria (RISK-3b)</v>
      </c>
      <c r="E363" s="17" t="s">
        <v>2223</v>
      </c>
      <c r="F363" s="18" t="s">
        <v>2224</v>
      </c>
    </row>
    <row r="364" spans="1:6" ht="24" x14ac:dyDescent="0.3">
      <c r="A364" s="15">
        <v>363</v>
      </c>
      <c r="B364" s="17" t="s">
        <v>619</v>
      </c>
      <c r="C364" s="17" t="s">
        <v>2225</v>
      </c>
      <c r="D364" s="17" t="str">
        <f>VLOOKUP($B364,'C2M2 V2.1'!D:E,2,FALSE)</f>
        <v>Cybersecurity incidents are correlated to identify patterns, trends, and other common features across multiple incidents</v>
      </c>
      <c r="E364" s="17" t="s">
        <v>2226</v>
      </c>
      <c r="F364" s="18" t="s">
        <v>2227</v>
      </c>
    </row>
    <row r="365" spans="1:6" x14ac:dyDescent="0.3">
      <c r="A365" s="11">
        <v>364</v>
      </c>
      <c r="B365" s="13" t="s">
        <v>2228</v>
      </c>
      <c r="C365" s="13" t="s">
        <v>2229</v>
      </c>
      <c r="D365" s="17" t="e">
        <f>VLOOKUP($B365,'C2M2 V2.1'!D:E,2,FALSE)</f>
        <v>#N/A</v>
      </c>
      <c r="E365" s="13" t="s">
        <v>2230</v>
      </c>
      <c r="F365" s="14" t="s">
        <v>2231</v>
      </c>
    </row>
    <row r="366" spans="1:6" ht="84" x14ac:dyDescent="0.3">
      <c r="A366" s="15">
        <v>365</v>
      </c>
      <c r="B366" s="17" t="s">
        <v>2232</v>
      </c>
      <c r="C366" s="17" t="s">
        <v>2233</v>
      </c>
      <c r="D366" s="17" t="e">
        <f>VLOOKUP($B366,'C2M2 V2.1'!D:E,2,FALSE)</f>
        <v>#N/A</v>
      </c>
      <c r="E366" s="17" t="s">
        <v>2234</v>
      </c>
      <c r="F366" s="18" t="s">
        <v>2235</v>
      </c>
    </row>
    <row r="367" spans="1:6" ht="36" x14ac:dyDescent="0.3">
      <c r="A367" s="11">
        <v>366</v>
      </c>
      <c r="B367" s="17" t="s">
        <v>620</v>
      </c>
      <c r="C367" s="17" t="s">
        <v>2236</v>
      </c>
      <c r="D367" s="17" t="str">
        <f>VLOOKUP($B367,'C2M2 V2.1'!D:E,2,FALSE)</f>
        <v>Cybersecurity incident response personnel are identified, and roles are assigned, at least in an ad hoc manner</v>
      </c>
      <c r="E367" s="17" t="s">
        <v>2237</v>
      </c>
      <c r="F367" s="18" t="s">
        <v>2238</v>
      </c>
    </row>
    <row r="368" spans="1:6" ht="36" x14ac:dyDescent="0.3">
      <c r="A368" s="15">
        <v>367</v>
      </c>
      <c r="B368" s="17" t="s">
        <v>621</v>
      </c>
      <c r="C368" s="17" t="s">
        <v>2239</v>
      </c>
      <c r="D368" s="17" t="str">
        <f>VLOOKUP($B368,'C2M2 V2.1'!D:E,2,FALSE)</f>
        <v>Responses to cybersecurity incidents are executed, at least in an ad hoc manner, to limit impact to the function and restore normal operations</v>
      </c>
      <c r="E368" s="17" t="s">
        <v>2240</v>
      </c>
      <c r="F368" s="18" t="s">
        <v>2241</v>
      </c>
    </row>
    <row r="369" spans="1:6" ht="24" x14ac:dyDescent="0.3">
      <c r="A369" s="11">
        <v>368</v>
      </c>
      <c r="B369" s="17" t="s">
        <v>622</v>
      </c>
      <c r="C369" s="17" t="s">
        <v>222</v>
      </c>
      <c r="D369" s="17" t="str">
        <f>VLOOKUP($B369,'C2M2 V2.1'!D:E,2,FALSE)</f>
        <v>Reporting of incidents is performed (for example, internal reporting, ICS-CERT, relevant ISACs), at least in an ad hoc manner</v>
      </c>
      <c r="E369" s="17" t="s">
        <v>2242</v>
      </c>
      <c r="F369" s="18" t="s">
        <v>2243</v>
      </c>
    </row>
    <row r="370" spans="1:6" ht="24" x14ac:dyDescent="0.3">
      <c r="A370" s="15">
        <v>369</v>
      </c>
      <c r="B370" s="17" t="s">
        <v>623</v>
      </c>
      <c r="C370" s="17" t="s">
        <v>223</v>
      </c>
      <c r="D370" s="17" t="str">
        <f>VLOOKUP($B370,'C2M2 V2.1'!D:E,2,FALSE)</f>
        <v>Cybersecurity incident response plans that address all phases of the incident lifecycle are established and maintained</v>
      </c>
      <c r="E370" s="17" t="s">
        <v>2244</v>
      </c>
      <c r="F370" s="18" t="s">
        <v>2245</v>
      </c>
    </row>
    <row r="371" spans="1:6" ht="24" x14ac:dyDescent="0.3">
      <c r="A371" s="11">
        <v>370</v>
      </c>
      <c r="B371" s="17" t="s">
        <v>624</v>
      </c>
      <c r="C371" s="17" t="s">
        <v>2246</v>
      </c>
      <c r="D371" s="17" t="str">
        <f>VLOOKUP($B371,'C2M2 V2.1'!D:E,2,FALSE)</f>
        <v>Cybersecurity incident response is executed according to defined plans and procedures</v>
      </c>
      <c r="E371" s="17" t="s">
        <v>2247</v>
      </c>
      <c r="F371" s="18" t="s">
        <v>2248</v>
      </c>
    </row>
    <row r="372" spans="1:6" s="15" customFormat="1" ht="36" x14ac:dyDescent="0.3">
      <c r="A372" s="15">
        <v>371</v>
      </c>
      <c r="B372" s="17" t="s">
        <v>625</v>
      </c>
      <c r="C372" s="17" t="s">
        <v>2249</v>
      </c>
      <c r="D372" s="17" t="str">
        <f>VLOOKUP($B372,'C2M2 V2.1'!D:E,2,FALSE)</f>
        <v>Cybersecurity incident response plans include a communications plan for internal and external stakeholders</v>
      </c>
      <c r="E372" s="17" t="s">
        <v>2250</v>
      </c>
      <c r="F372" s="18" t="s">
        <v>2251</v>
      </c>
    </row>
    <row r="373" spans="1:6" ht="36" x14ac:dyDescent="0.3">
      <c r="A373" s="11">
        <v>372</v>
      </c>
      <c r="B373" s="17" t="s">
        <v>626</v>
      </c>
      <c r="C373" s="17" t="s">
        <v>2252</v>
      </c>
      <c r="D373" s="17" t="str">
        <f>VLOOKUP($B373,'C2M2 V2.1'!D:E,2,FALSE)</f>
        <v>Cybersecurity incident response plan exercises are conducted periodically and according to defined triggers, such as system changes and external events</v>
      </c>
      <c r="E373" s="17" t="s">
        <v>2253</v>
      </c>
      <c r="F373" s="18" t="s">
        <v>2254</v>
      </c>
    </row>
    <row r="374" spans="1:6" ht="24" x14ac:dyDescent="0.25">
      <c r="A374" s="15">
        <v>373</v>
      </c>
      <c r="B374" s="17" t="s">
        <v>627</v>
      </c>
      <c r="C374" s="21" t="s">
        <v>2255</v>
      </c>
      <c r="D374" s="17" t="str">
        <f>VLOOKUP($B374,'C2M2 V2.1'!D:E,2,FALSE)</f>
        <v>Cybersecurity incident lessons-learned activities are performed and corrective actions are taken, including updates to the incident response plan</v>
      </c>
      <c r="E374" s="17" t="s">
        <v>2256</v>
      </c>
      <c r="F374" s="18" t="s">
        <v>2257</v>
      </c>
    </row>
    <row r="375" spans="1:6" ht="36" x14ac:dyDescent="0.25">
      <c r="A375" s="11">
        <v>374</v>
      </c>
      <c r="B375" s="17" t="s">
        <v>628</v>
      </c>
      <c r="C375" s="21" t="s">
        <v>2258</v>
      </c>
      <c r="D375" s="17" t="str">
        <f>VLOOKUP($B375,'C2M2 V2.1'!D:E,2,FALSE)</f>
        <v>Cybersecurity incident root-cause analysis is performed and corrective actions are taken, including updates to the incident response plan</v>
      </c>
      <c r="E375" s="17" t="s">
        <v>2259</v>
      </c>
      <c r="F375" s="18" t="s">
        <v>2260</v>
      </c>
    </row>
    <row r="376" spans="1:6" ht="36" x14ac:dyDescent="0.25">
      <c r="A376" s="15">
        <v>375</v>
      </c>
      <c r="B376" s="17" t="s">
        <v>629</v>
      </c>
      <c r="C376" s="21" t="s">
        <v>2261</v>
      </c>
      <c r="D376" s="17" t="str">
        <f>VLOOKUP($B376,'C2M2 V2.1'!D:E,2,FALSE)</f>
        <v>Cybersecurity incident responses are coordinated with vendors, law enforcement, and other external entities as appropriate, including support for evidence collection and preservation</v>
      </c>
      <c r="E376" s="17" t="s">
        <v>2262</v>
      </c>
      <c r="F376" s="18" t="s">
        <v>2263</v>
      </c>
    </row>
    <row r="377" spans="1:6" ht="24" x14ac:dyDescent="0.25">
      <c r="A377" s="11">
        <v>376</v>
      </c>
      <c r="B377" s="17" t="s">
        <v>630</v>
      </c>
      <c r="C377" s="21" t="s">
        <v>2264</v>
      </c>
      <c r="D377" s="17" t="str">
        <f>VLOOKUP($B377,'C2M2 V2.1'!D:E,2,FALSE)</f>
        <v>Cybersecurity incident response personnel participate in joint cybersecurity exercises with other organizations</v>
      </c>
      <c r="E377" s="17" t="s">
        <v>2265</v>
      </c>
      <c r="F377" s="18" t="s">
        <v>2266</v>
      </c>
    </row>
    <row r="378" spans="1:6" x14ac:dyDescent="0.25">
      <c r="A378" s="15">
        <v>377</v>
      </c>
      <c r="B378" s="13" t="s">
        <v>2267</v>
      </c>
      <c r="C378" s="22" t="s">
        <v>2268</v>
      </c>
      <c r="D378" s="17" t="e">
        <f>VLOOKUP($B378,'C2M2 V2.1'!D:E,2,FALSE)</f>
        <v>#N/A</v>
      </c>
      <c r="E378" s="13" t="s">
        <v>2269</v>
      </c>
      <c r="F378" s="14" t="s">
        <v>2270</v>
      </c>
    </row>
    <row r="379" spans="1:6" ht="72" x14ac:dyDescent="0.25">
      <c r="A379" s="11">
        <v>378</v>
      </c>
      <c r="B379" s="17" t="s">
        <v>2271</v>
      </c>
      <c r="C379" s="21" t="s">
        <v>2272</v>
      </c>
      <c r="D379" s="17" t="e">
        <f>VLOOKUP($B379,'C2M2 V2.1'!D:E,2,FALSE)</f>
        <v>#N/A</v>
      </c>
      <c r="E379" s="17" t="s">
        <v>1179</v>
      </c>
      <c r="F379" s="18" t="s">
        <v>2273</v>
      </c>
    </row>
    <row r="380" spans="1:6" ht="48" x14ac:dyDescent="0.25">
      <c r="A380" s="15">
        <v>379</v>
      </c>
      <c r="B380" s="17" t="s">
        <v>632</v>
      </c>
      <c r="C380" s="21" t="s">
        <v>233</v>
      </c>
      <c r="D380" s="17" t="str">
        <f>VLOOKUP($B380,'C2M2 V2.1'!D:E,2,FALSE)</f>
        <v>Continuity plans are developed to sustain and restore operation of the function if a cybersecurity event or incident occurs, at least in an ad hoc manner</v>
      </c>
      <c r="E380" s="17" t="s">
        <v>2274</v>
      </c>
      <c r="F380" s="18" t="s">
        <v>2275</v>
      </c>
    </row>
    <row r="381" spans="1:6" s="20" customFormat="1" ht="24" x14ac:dyDescent="0.25">
      <c r="A381" s="11">
        <v>380</v>
      </c>
      <c r="B381" s="17" t="s">
        <v>633</v>
      </c>
      <c r="C381" s="21" t="s">
        <v>234</v>
      </c>
      <c r="D381" s="17" t="str">
        <f>VLOOKUP($B381,'C2M2 V2.1'!D:E,2,FALSE)</f>
        <v>Data backups are available and tested, at least in an ad hoc manner</v>
      </c>
      <c r="E381" s="17" t="s">
        <v>2276</v>
      </c>
      <c r="F381" s="18" t="s">
        <v>2277</v>
      </c>
    </row>
    <row r="382" spans="1:6" s="15" customFormat="1" ht="24" x14ac:dyDescent="0.25">
      <c r="A382" s="15">
        <v>381</v>
      </c>
      <c r="B382" s="17" t="s">
        <v>634</v>
      </c>
      <c r="C382" s="21" t="s">
        <v>235</v>
      </c>
      <c r="D382" s="17" t="str">
        <f>VLOOKUP($B382,'C2M2 V2.1'!D:E,2,FALSE)</f>
        <v>IT and OT assets requiring spares are identified, at least in an ad hoc manner</v>
      </c>
      <c r="E382" s="17" t="s">
        <v>2278</v>
      </c>
      <c r="F382" s="18" t="s">
        <v>2279</v>
      </c>
    </row>
    <row r="383" spans="1:6" ht="24" x14ac:dyDescent="0.25">
      <c r="A383" s="11">
        <v>382</v>
      </c>
      <c r="B383" s="17" t="s">
        <v>635</v>
      </c>
      <c r="C383" s="21" t="s">
        <v>2280</v>
      </c>
      <c r="D383" s="17" t="str">
        <f>VLOOKUP($B383,'C2M2 V2.1'!D:E,2,FALSE)</f>
        <v>Continuity plans address potential impacts from cybersecurity incidents</v>
      </c>
      <c r="E383" s="17" t="s">
        <v>2281</v>
      </c>
      <c r="F383" s="18" t="s">
        <v>2282</v>
      </c>
    </row>
    <row r="384" spans="1:6" ht="36" x14ac:dyDescent="0.25">
      <c r="A384" s="15">
        <v>383</v>
      </c>
      <c r="B384" s="17" t="s">
        <v>636</v>
      </c>
      <c r="C384" s="21" t="s">
        <v>237</v>
      </c>
      <c r="D384" s="17" t="str">
        <f>VLOOKUP($B384,'C2M2 V2.1'!D:E,2,FALSE)</f>
        <v>The assets and activities necessary to sustain minimum operations of the function are identified and documented in continuity plans</v>
      </c>
      <c r="E384" s="17" t="s">
        <v>2283</v>
      </c>
      <c r="F384" s="18" t="s">
        <v>2284</v>
      </c>
    </row>
    <row r="385" spans="1:6" ht="48" x14ac:dyDescent="0.25">
      <c r="A385" s="11">
        <v>384</v>
      </c>
      <c r="B385" s="17" t="s">
        <v>637</v>
      </c>
      <c r="C385" s="21" t="s">
        <v>2285</v>
      </c>
      <c r="D385" s="17" t="str">
        <f>VLOOKUP($B385,'C2M2 V2.1'!D:E,2,FALSE)</f>
        <v>Continuity plans address IT, OT, and information assets that are important to the delivery of the function, including the availability of backup data and replacement, redundant, and spare IT and OT assets</v>
      </c>
      <c r="E385" s="17" t="s">
        <v>2286</v>
      </c>
      <c r="F385" s="18" t="s">
        <v>2287</v>
      </c>
    </row>
    <row r="386" spans="1:6" ht="36" x14ac:dyDescent="0.25">
      <c r="A386" s="15">
        <v>385</v>
      </c>
      <c r="B386" s="23" t="s">
        <v>638</v>
      </c>
      <c r="C386" s="21" t="s">
        <v>242</v>
      </c>
      <c r="D386" s="17" t="str">
        <f>VLOOKUP($B386,'C2M2 V2.1'!D:E,2,FALSE)</f>
        <v>Recovery time objectives (RTOs) and recovery point objectives (RPOs) for assets that are important to the delivery of the function are incorporated into continuity plans</v>
      </c>
      <c r="E386" s="17" t="s">
        <v>2288</v>
      </c>
      <c r="F386" s="18" t="s">
        <v>2289</v>
      </c>
    </row>
    <row r="387" spans="1:6" ht="36" x14ac:dyDescent="0.25">
      <c r="A387" s="11">
        <v>386</v>
      </c>
      <c r="B387" s="23" t="s">
        <v>639</v>
      </c>
      <c r="C387" s="17" t="s">
        <v>2290</v>
      </c>
      <c r="D387" s="17" t="str">
        <f>VLOOKUP($B387,'C2M2 V2.1'!D:E,2,FALSE)</f>
        <v>Cybersecurity incident criteria that trigger the execution of continuity plans are established and communicated to incident response and continuity management personnel</v>
      </c>
      <c r="E387" s="17" t="s">
        <v>2291</v>
      </c>
      <c r="F387" s="18" t="s">
        <v>2292</v>
      </c>
    </row>
    <row r="388" spans="1:6" ht="24" x14ac:dyDescent="0.25">
      <c r="A388" s="15">
        <v>387</v>
      </c>
      <c r="B388" s="23" t="s">
        <v>640</v>
      </c>
      <c r="C388" s="21" t="s">
        <v>244</v>
      </c>
      <c r="D388" s="17" t="str">
        <f>VLOOKUP($B388,'C2M2 V2.1'!D:E,2,FALSE)</f>
        <v>Continuity plans are tested through evaluations and exercises periodically and according to defined triggers, such as system changes and external events</v>
      </c>
      <c r="E388" s="17" t="s">
        <v>2293</v>
      </c>
      <c r="F388" s="18" t="s">
        <v>2294</v>
      </c>
    </row>
    <row r="389" spans="1:6" s="15" customFormat="1" ht="24" x14ac:dyDescent="0.25">
      <c r="A389" s="11">
        <v>388</v>
      </c>
      <c r="B389" s="23" t="s">
        <v>641</v>
      </c>
      <c r="C389" s="21" t="s">
        <v>245</v>
      </c>
      <c r="D389" s="17" t="str">
        <f>VLOOKUP($B389,'C2M2 V2.1'!D:E,2,FALSE)</f>
        <v>Cybersecurity controls protecting backup data are equivalent to or more rigorous than controls protecting source data</v>
      </c>
      <c r="E389" s="17" t="s">
        <v>2295</v>
      </c>
      <c r="F389" s="18" t="s">
        <v>2296</v>
      </c>
    </row>
    <row r="390" spans="1:6" ht="48" x14ac:dyDescent="0.25">
      <c r="A390" s="15">
        <v>389</v>
      </c>
      <c r="B390" s="23" t="s">
        <v>642</v>
      </c>
      <c r="C390" s="21" t="s">
        <v>2297</v>
      </c>
      <c r="D390" s="17" t="str">
        <f>VLOOKUP($B390,'C2M2 V2.1'!D:E,2,FALSE)</f>
        <v>Data backups are logically or physically separated from source data</v>
      </c>
      <c r="E390" s="17" t="s">
        <v>2298</v>
      </c>
      <c r="F390" s="18" t="s">
        <v>2299</v>
      </c>
    </row>
    <row r="391" spans="1:6" ht="36" x14ac:dyDescent="0.25">
      <c r="A391" s="11">
        <v>390</v>
      </c>
      <c r="B391" s="23" t="s">
        <v>643</v>
      </c>
      <c r="C391" s="21" t="s">
        <v>240</v>
      </c>
      <c r="D391" s="17" t="str">
        <f>VLOOKUP($B391,'C2M2 V2.1'!D:E,2,FALSE)</f>
        <v>Spares for selected IT and OT assets are available</v>
      </c>
      <c r="E391" s="17" t="s">
        <v>2300</v>
      </c>
      <c r="F391" s="18" t="s">
        <v>2301</v>
      </c>
    </row>
    <row r="392" spans="1:6" ht="36" x14ac:dyDescent="0.25">
      <c r="A392" s="15">
        <v>391</v>
      </c>
      <c r="B392" s="23" t="s">
        <v>644</v>
      </c>
      <c r="C392" s="21" t="s">
        <v>2302</v>
      </c>
      <c r="D392" s="17" t="str">
        <f>VLOOKUP($B392,'C2M2 V2.1'!D:E,2,FALSE)</f>
        <v>Continuity plans are aligned with identified risks and the organization’s threat profile (THREAT-2e) to ensure coverage of identified risk categories and threats</v>
      </c>
      <c r="E392" s="17" t="s">
        <v>2303</v>
      </c>
      <c r="F392" s="18" t="s">
        <v>2304</v>
      </c>
    </row>
    <row r="393" spans="1:6" x14ac:dyDescent="0.25">
      <c r="A393" s="11">
        <v>392</v>
      </c>
      <c r="B393" s="23" t="s">
        <v>645</v>
      </c>
      <c r="C393" s="21" t="s">
        <v>2305</v>
      </c>
      <c r="D393" s="17" t="str">
        <f>VLOOKUP($B393,'C2M2 V2.1'!D:E,2,FALSE)</f>
        <v>Continuity plan exercises address higher priority risks</v>
      </c>
      <c r="E393" s="17" t="s">
        <v>2306</v>
      </c>
      <c r="F393" s="18" t="s">
        <v>2307</v>
      </c>
    </row>
    <row r="394" spans="1:6" ht="36" x14ac:dyDescent="0.25">
      <c r="A394" s="15">
        <v>393</v>
      </c>
      <c r="B394" s="23" t="s">
        <v>646</v>
      </c>
      <c r="C394" s="21" t="s">
        <v>248</v>
      </c>
      <c r="D394" s="17" t="str">
        <f>VLOOKUP($B394,'C2M2 V2.1'!D:E,2,FALSE)</f>
        <v>The results of continuity plan testing or activation are compared to recovery objectives, and plans are improved accordingly</v>
      </c>
      <c r="E394" s="17" t="s">
        <v>2308</v>
      </c>
      <c r="F394" s="18" t="s">
        <v>2309</v>
      </c>
    </row>
    <row r="395" spans="1:6" ht="24" x14ac:dyDescent="0.25">
      <c r="A395" s="11">
        <v>394</v>
      </c>
      <c r="B395" s="23" t="s">
        <v>647</v>
      </c>
      <c r="C395" s="21" t="s">
        <v>2310</v>
      </c>
      <c r="D395" s="17" t="str">
        <f>VLOOKUP($B395,'C2M2 V2.1'!D:E,2,FALSE)</f>
        <v>Continuity plans are periodically reviewed and updated</v>
      </c>
      <c r="E395" s="17" t="s">
        <v>2311</v>
      </c>
      <c r="F395" s="18" t="s">
        <v>2312</v>
      </c>
    </row>
    <row r="396" spans="1:6" x14ac:dyDescent="0.25">
      <c r="A396" s="15">
        <v>395</v>
      </c>
      <c r="B396" s="23" t="s">
        <v>2313</v>
      </c>
      <c r="C396" s="21" t="s">
        <v>249</v>
      </c>
      <c r="D396" s="17" t="e">
        <f>VLOOKUP($B396,'C2M2 V2.1'!D:E,2,FALSE)</f>
        <v>#N/A</v>
      </c>
      <c r="E396" s="17" t="s">
        <v>2314</v>
      </c>
      <c r="F396" s="18" t="s">
        <v>2315</v>
      </c>
    </row>
    <row r="397" spans="1:6" x14ac:dyDescent="0.25">
      <c r="A397" s="11">
        <v>396</v>
      </c>
      <c r="B397" s="24" t="s">
        <v>2316</v>
      </c>
      <c r="C397" s="22" t="s">
        <v>1174</v>
      </c>
      <c r="D397" s="17" t="e">
        <f>VLOOKUP($B397,'C2M2 V2.1'!D:E,2,FALSE)</f>
        <v>#N/A</v>
      </c>
      <c r="E397" s="13" t="s">
        <v>1175</v>
      </c>
      <c r="F397" s="14" t="s">
        <v>1176</v>
      </c>
    </row>
    <row r="398" spans="1:6" ht="72" x14ac:dyDescent="0.25">
      <c r="A398" s="15">
        <v>397</v>
      </c>
      <c r="B398" s="23" t="s">
        <v>2317</v>
      </c>
      <c r="C398" s="17" t="s">
        <v>1178</v>
      </c>
      <c r="D398" s="17" t="e">
        <f>VLOOKUP($B398,'C2M2 V2.1'!D:E,2,FALSE)</f>
        <v>#N/A</v>
      </c>
      <c r="E398" s="17" t="s">
        <v>1179</v>
      </c>
      <c r="F398" s="18" t="s">
        <v>1180</v>
      </c>
    </row>
    <row r="399" spans="1:6" ht="24" x14ac:dyDescent="0.25">
      <c r="A399" s="11">
        <v>398</v>
      </c>
      <c r="B399" s="23" t="s">
        <v>648</v>
      </c>
      <c r="C399" s="21" t="s">
        <v>250</v>
      </c>
      <c r="D399" s="17" t="str">
        <f>VLOOKUP($B399,'C2M2 V2.1'!D:E,2,FALSE)</f>
        <v>Documented procedures are established, followed, and maintained for activities in the RESPONSE domain</v>
      </c>
      <c r="E399" s="17" t="s">
        <v>2318</v>
      </c>
      <c r="F399" s="18" t="s">
        <v>2319</v>
      </c>
    </row>
    <row r="400" spans="1:6" ht="24" x14ac:dyDescent="0.25">
      <c r="A400" s="15">
        <v>399</v>
      </c>
      <c r="B400" s="23" t="s">
        <v>649</v>
      </c>
      <c r="C400" s="21" t="s">
        <v>252</v>
      </c>
      <c r="D400" s="17" t="str">
        <f>VLOOKUP($B400,'C2M2 V2.1'!D:E,2,FALSE)</f>
        <v>Adequate resources (people, funding, and tools) are provided to support activities in the RESPONSE domain</v>
      </c>
      <c r="E400" s="17" t="s">
        <v>2320</v>
      </c>
      <c r="F400" s="18" t="s">
        <v>2321</v>
      </c>
    </row>
    <row r="401" spans="1:6" ht="24" x14ac:dyDescent="0.25">
      <c r="A401" s="11">
        <v>400</v>
      </c>
      <c r="B401" s="23" t="s">
        <v>650</v>
      </c>
      <c r="C401" s="21" t="s">
        <v>254</v>
      </c>
      <c r="D401" s="17" t="str">
        <f>VLOOKUP($B401,'C2M2 V2.1'!D:E,2,FALSE)</f>
        <v>Up-to-date policies or other organizational directives define requirements for activities in the RESPONSE domain</v>
      </c>
      <c r="E401" s="17" t="s">
        <v>2322</v>
      </c>
      <c r="F401" s="18" t="s">
        <v>2323</v>
      </c>
    </row>
    <row r="402" spans="1:6" ht="24" x14ac:dyDescent="0.25">
      <c r="A402" s="15">
        <v>401</v>
      </c>
      <c r="B402" s="23" t="s">
        <v>651</v>
      </c>
      <c r="C402" s="21" t="s">
        <v>257</v>
      </c>
      <c r="D402" s="17" t="str">
        <f>VLOOKUP($B402,'C2M2 V2.1'!D:E,2,FALSE)</f>
        <v>Responsibility, accountability, and authority for the performance of activities in the RESPONSE domain are assigned to personnel</v>
      </c>
      <c r="E402" s="17" t="s">
        <v>2324</v>
      </c>
      <c r="F402" s="18" t="s">
        <v>2325</v>
      </c>
    </row>
    <row r="403" spans="1:6" ht="24" x14ac:dyDescent="0.25">
      <c r="A403" s="11">
        <v>402</v>
      </c>
      <c r="B403" s="23" t="s">
        <v>652</v>
      </c>
      <c r="C403" s="21" t="s">
        <v>255</v>
      </c>
      <c r="D403" s="17" t="str">
        <f>VLOOKUP($B403,'C2M2 V2.1'!D:E,2,FALSE)</f>
        <v>Personnel performing activities in the RESPONSE domain have the skills and knowledge needed to perform their assigned responsibilities</v>
      </c>
      <c r="E403" s="17" t="s">
        <v>2326</v>
      </c>
      <c r="F403" s="18" t="s">
        <v>2327</v>
      </c>
    </row>
    <row r="404" spans="1:6" x14ac:dyDescent="0.25">
      <c r="A404" s="15">
        <v>403</v>
      </c>
      <c r="B404" s="23" t="s">
        <v>653</v>
      </c>
      <c r="C404" s="21" t="s">
        <v>258</v>
      </c>
      <c r="D404" s="17" t="str">
        <f>VLOOKUP($B404,'C2M2 V2.1'!D:E,2,FALSE)</f>
        <v>The effectiveness of activities in the RESPONSE domain is evaluated and tracked</v>
      </c>
      <c r="E404" s="17" t="s">
        <v>2328</v>
      </c>
      <c r="F404" s="18" t="s">
        <v>2329</v>
      </c>
    </row>
    <row r="405" spans="1:6" x14ac:dyDescent="0.3">
      <c r="A405" s="11">
        <v>404</v>
      </c>
      <c r="B405" s="12" t="s">
        <v>84</v>
      </c>
      <c r="C405" s="13" t="s">
        <v>2330</v>
      </c>
      <c r="D405" s="17" t="e">
        <f>VLOOKUP($B405,'C2M2 V2.1'!D:E,2,FALSE)</f>
        <v>#N/A</v>
      </c>
      <c r="E405" s="13" t="s">
        <v>2331</v>
      </c>
      <c r="F405" s="14" t="s">
        <v>2332</v>
      </c>
    </row>
    <row r="406" spans="1:6" ht="108" x14ac:dyDescent="0.3">
      <c r="A406" s="15">
        <v>405</v>
      </c>
      <c r="B406" s="16" t="s">
        <v>2333</v>
      </c>
      <c r="C406" s="17" t="s">
        <v>2334</v>
      </c>
      <c r="D406" s="17" t="e">
        <f>VLOOKUP($B406,'C2M2 V2.1'!D:E,2,FALSE)</f>
        <v>#N/A</v>
      </c>
      <c r="E406" s="17" t="s">
        <v>2335</v>
      </c>
      <c r="F406" s="18" t="s">
        <v>2336</v>
      </c>
    </row>
    <row r="407" spans="1:6" x14ac:dyDescent="0.3">
      <c r="A407" s="11">
        <v>406</v>
      </c>
      <c r="B407" s="12" t="s">
        <v>2337</v>
      </c>
      <c r="C407" s="13" t="s">
        <v>2338</v>
      </c>
      <c r="D407" s="17" t="e">
        <f>VLOOKUP($B407,'C2M2 V2.1'!D:E,2,FALSE)</f>
        <v>#N/A</v>
      </c>
      <c r="E407" s="13" t="s">
        <v>2339</v>
      </c>
      <c r="F407" s="14" t="s">
        <v>2340</v>
      </c>
    </row>
    <row r="408" spans="1:6" ht="216" x14ac:dyDescent="0.3">
      <c r="A408" s="15">
        <v>407</v>
      </c>
      <c r="B408" s="16" t="s">
        <v>2341</v>
      </c>
      <c r="C408" s="17" t="s">
        <v>2342</v>
      </c>
      <c r="D408" s="17" t="e">
        <f>VLOOKUP($B408,'C2M2 V2.1'!D:E,2,FALSE)</f>
        <v>#N/A</v>
      </c>
      <c r="E408" s="17" t="s">
        <v>2343</v>
      </c>
      <c r="F408" s="18" t="s">
        <v>2344</v>
      </c>
    </row>
    <row r="409" spans="1:6" ht="36" x14ac:dyDescent="0.3">
      <c r="A409" s="11">
        <v>408</v>
      </c>
      <c r="B409" s="16" t="s">
        <v>503</v>
      </c>
      <c r="C409" s="17" t="s">
        <v>85</v>
      </c>
      <c r="D409" s="17" t="str">
        <f>VLOOKUP($B409,'C2M2 V2.1'!D:E,2,FALSE)</f>
        <v>The organization has a strategy for cyber risk management, which may be developed and managed in an ad hoc manner</v>
      </c>
      <c r="E409" s="17" t="s">
        <v>2345</v>
      </c>
      <c r="F409" s="18" t="s">
        <v>2346</v>
      </c>
    </row>
    <row r="410" spans="1:6" ht="48" x14ac:dyDescent="0.3">
      <c r="A410" s="15">
        <v>409</v>
      </c>
      <c r="B410" s="16" t="s">
        <v>504</v>
      </c>
      <c r="C410" s="17" t="s">
        <v>2347</v>
      </c>
      <c r="D410" s="17" t="str">
        <f>VLOOKUP($B410,'C2M2 V2.1'!D:E,2,FALSE)</f>
        <v>A strategy for cyber risk management is established and maintained in alignment with the organization’s cybersecurity program strategy (PROGRAM-1b) and enterprise architecture</v>
      </c>
      <c r="E410" s="17" t="s">
        <v>2348</v>
      </c>
      <c r="F410" s="18" t="s">
        <v>2349</v>
      </c>
    </row>
    <row r="411" spans="1:6" ht="24" x14ac:dyDescent="0.3">
      <c r="A411" s="11">
        <v>410</v>
      </c>
      <c r="B411" s="16" t="s">
        <v>505</v>
      </c>
      <c r="C411" s="17" t="s">
        <v>88</v>
      </c>
      <c r="D411" s="17" t="str">
        <f>VLOOKUP($B411,'C2M2 V2.1'!D:E,2,FALSE)</f>
        <v>The cyber risk management program is established and maintained to perform cyber risk management activities according to the cyber risk management strategy</v>
      </c>
      <c r="E411" s="17" t="s">
        <v>2350</v>
      </c>
      <c r="F411" s="18" t="s">
        <v>2351</v>
      </c>
    </row>
    <row r="412" spans="1:6" ht="36" x14ac:dyDescent="0.3">
      <c r="A412" s="15">
        <v>411</v>
      </c>
      <c r="B412" s="16" t="s">
        <v>506</v>
      </c>
      <c r="C412" s="17" t="s">
        <v>89</v>
      </c>
      <c r="D412" s="17" t="str">
        <f>VLOOKUP($B412,'C2M2 V2.1'!D:E,2,FALSE)</f>
        <v>Information from RISK domain activities is communicated to relevant stakeholders</v>
      </c>
      <c r="E412" s="17" t="s">
        <v>2352</v>
      </c>
      <c r="F412" s="18" t="s">
        <v>2353</v>
      </c>
    </row>
    <row r="413" spans="1:6" s="20" customFormat="1" ht="48" x14ac:dyDescent="0.25">
      <c r="A413" s="11">
        <v>412</v>
      </c>
      <c r="B413" s="16" t="s">
        <v>507</v>
      </c>
      <c r="C413" s="17" t="s">
        <v>2354</v>
      </c>
      <c r="D413" s="17" t="str">
        <f>VLOOKUP($B413,'C2M2 V2.1'!D:E,2,FALSE)</f>
        <v>Governance for the cyber risk management program is established and maintained</v>
      </c>
      <c r="E413" s="17" t="s">
        <v>2355</v>
      </c>
      <c r="F413" s="18" t="s">
        <v>2356</v>
      </c>
    </row>
    <row r="414" spans="1:6" ht="24" x14ac:dyDescent="0.3">
      <c r="A414" s="15">
        <v>413</v>
      </c>
      <c r="B414" s="16" t="s">
        <v>508</v>
      </c>
      <c r="C414" s="17" t="s">
        <v>2357</v>
      </c>
      <c r="D414" s="17" t="str">
        <f>VLOOKUP($B414,'C2M2 V2.1'!D:E,2,FALSE)</f>
        <v>Senior management sponsorship for the cyber risk management program is visible and active</v>
      </c>
      <c r="E414" s="17" t="s">
        <v>2358</v>
      </c>
      <c r="F414" s="18" t="s">
        <v>2359</v>
      </c>
    </row>
    <row r="415" spans="1:6" s="15" customFormat="1" x14ac:dyDescent="0.3">
      <c r="A415" s="11">
        <v>414</v>
      </c>
      <c r="B415" s="12" t="s">
        <v>2360</v>
      </c>
      <c r="C415" s="13" t="s">
        <v>2361</v>
      </c>
      <c r="D415" s="17" t="e">
        <f>VLOOKUP($B415,'C2M2 V2.1'!D:E,2,FALSE)</f>
        <v>#N/A</v>
      </c>
      <c r="E415" s="13" t="s">
        <v>2362</v>
      </c>
      <c r="F415" s="14" t="s">
        <v>2363</v>
      </c>
    </row>
    <row r="416" spans="1:6" ht="144" x14ac:dyDescent="0.3">
      <c r="A416" s="15">
        <v>415</v>
      </c>
      <c r="B416" s="16" t="s">
        <v>2364</v>
      </c>
      <c r="C416" s="17" t="s">
        <v>2365</v>
      </c>
      <c r="D416" s="17" t="e">
        <f>VLOOKUP($B416,'C2M2 V2.1'!D:E,2,FALSE)</f>
        <v>#N/A</v>
      </c>
      <c r="E416" s="17" t="s">
        <v>2366</v>
      </c>
      <c r="F416" s="17" t="s">
        <v>2367</v>
      </c>
    </row>
    <row r="417" spans="1:6" s="15" customFormat="1" ht="24" x14ac:dyDescent="0.3">
      <c r="A417" s="11">
        <v>416</v>
      </c>
      <c r="B417" s="16" t="s">
        <v>511</v>
      </c>
      <c r="C417" s="17" t="s">
        <v>93</v>
      </c>
      <c r="D417" s="17" t="str">
        <f>VLOOKUP($B417,'C2M2 V2.1'!D:E,2,FALSE)</f>
        <v>Cyber risks are identified, at least in an ad hoc manner</v>
      </c>
      <c r="E417" s="17" t="s">
        <v>2368</v>
      </c>
      <c r="F417" s="18" t="s">
        <v>2369</v>
      </c>
    </row>
    <row r="418" spans="1:6" s="15" customFormat="1" ht="36" x14ac:dyDescent="0.3">
      <c r="A418" s="15">
        <v>417</v>
      </c>
      <c r="B418" s="16" t="s">
        <v>512</v>
      </c>
      <c r="C418" s="17" t="s">
        <v>96</v>
      </c>
      <c r="D418" s="17" t="str">
        <f>VLOOKUP($B418,'C2M2 V2.1'!D:E,2,FALSE)</f>
        <v>A defined method is used to identify cyber risks</v>
      </c>
      <c r="E418" s="17" t="s">
        <v>2370</v>
      </c>
      <c r="F418" s="18" t="s">
        <v>2371</v>
      </c>
    </row>
    <row r="419" spans="1:6" s="15" customFormat="1" ht="24" x14ac:dyDescent="0.3">
      <c r="A419" s="11">
        <v>418</v>
      </c>
      <c r="B419" s="16" t="s">
        <v>513</v>
      </c>
      <c r="C419" s="17" t="s">
        <v>2372</v>
      </c>
      <c r="D419" s="17" t="str">
        <f>VLOOKUP($B419,'C2M2 V2.1'!D:E,2,FALSE)</f>
        <v>Stakeholders from appropriate operations and business areas participate in the identification of cyber risks</v>
      </c>
      <c r="E419" s="17" t="s">
        <v>2373</v>
      </c>
      <c r="F419" s="18" t="s">
        <v>2374</v>
      </c>
    </row>
    <row r="420" spans="1:6" s="15" customFormat="1" ht="36" x14ac:dyDescent="0.3">
      <c r="A420" s="15">
        <v>419</v>
      </c>
      <c r="B420" s="16" t="s">
        <v>514</v>
      </c>
      <c r="C420" s="17" t="s">
        <v>95</v>
      </c>
      <c r="D420" s="17" t="str">
        <f>VLOOKUP($B420,'C2M2 V2.1'!D:E,2,FALSE)</f>
        <v>Identified cyber risks are consolidated into categories (for example, data breaches, insider mistakes, ransomware, OT control takeover) to facilitate management at the category level</v>
      </c>
      <c r="E420" s="17" t="s">
        <v>2375</v>
      </c>
      <c r="F420" s="18" t="s">
        <v>2376</v>
      </c>
    </row>
    <row r="421" spans="1:6" ht="24" x14ac:dyDescent="0.3">
      <c r="A421" s="11">
        <v>420</v>
      </c>
      <c r="B421" s="16" t="s">
        <v>515</v>
      </c>
      <c r="C421" s="17" t="s">
        <v>97</v>
      </c>
      <c r="D421" s="17" t="str">
        <f>VLOOKUP($B421,'C2M2 V2.1'!D:E,2,FALSE)</f>
        <v>Cyber risk categories and cyber risks are documented in a risk register or other artifact</v>
      </c>
      <c r="E421" s="17" t="s">
        <v>2377</v>
      </c>
      <c r="F421" s="18" t="s">
        <v>2378</v>
      </c>
    </row>
    <row r="422" spans="1:6" x14ac:dyDescent="0.3">
      <c r="A422" s="15">
        <v>421</v>
      </c>
      <c r="B422" s="16" t="s">
        <v>516</v>
      </c>
      <c r="C422" s="17" t="s">
        <v>98</v>
      </c>
      <c r="D422" s="17" t="str">
        <f>VLOOKUP($B422,'C2M2 V2.1'!D:E,2,FALSE)</f>
        <v>Cyber risk categories and cyber risks are assigned to risk owners</v>
      </c>
      <c r="E422" s="17" t="s">
        <v>2379</v>
      </c>
      <c r="F422" s="18" t="s">
        <v>2380</v>
      </c>
    </row>
    <row r="423" spans="1:6" ht="24" x14ac:dyDescent="0.3">
      <c r="A423" s="11">
        <v>422</v>
      </c>
      <c r="B423" s="16" t="s">
        <v>517</v>
      </c>
      <c r="C423" s="17" t="s">
        <v>99</v>
      </c>
      <c r="D423" s="17" t="str">
        <f>VLOOKUP($B423,'C2M2 V2.1'!D:E,2,FALSE)</f>
        <v>Cyber risk identification activities are performed periodically and according to defined triggers, such as system changes and external events</v>
      </c>
      <c r="E423" s="17" t="s">
        <v>2381</v>
      </c>
      <c r="F423" s="18" t="s">
        <v>2382</v>
      </c>
    </row>
    <row r="424" spans="1:6" ht="36" x14ac:dyDescent="0.3">
      <c r="A424" s="15">
        <v>423</v>
      </c>
      <c r="B424" s="16" t="s">
        <v>518</v>
      </c>
      <c r="C424" s="17" t="s">
        <v>2383</v>
      </c>
      <c r="D424" s="17" t="str">
        <f>VLOOKUP($B424,'C2M2 V2.1'!D:E,2,FALSE)</f>
        <v>Cyber risk identification activities leverage asset inventory and prioritization information from the ASSET domain, such as IT and OT asset end of support, single points of failure, information asset risk of disclosure, tampering, or destruction</v>
      </c>
      <c r="E424" s="17" t="s">
        <v>2384</v>
      </c>
      <c r="F424" s="18" t="s">
        <v>2385</v>
      </c>
    </row>
    <row r="425" spans="1:6" ht="48" x14ac:dyDescent="0.3">
      <c r="A425" s="11">
        <v>424</v>
      </c>
      <c r="B425" s="16" t="s">
        <v>519</v>
      </c>
      <c r="C425" s="17" t="s">
        <v>2386</v>
      </c>
      <c r="D425" s="17" t="str">
        <f>VLOOKUP($B425,'C2M2 V2.1'!D:E,2,FALSE)</f>
        <v>Vulnerability management information from THREAT domain activities is used to update cyber risks and identify new risks (such as risks arising from vulnerabilities that pose an ongoing risk to the organization or newly identified vulnerabilities)</v>
      </c>
      <c r="E425" s="17" t="s">
        <v>2387</v>
      </c>
      <c r="F425" s="18" t="s">
        <v>2388</v>
      </c>
    </row>
    <row r="426" spans="1:6" ht="24" x14ac:dyDescent="0.3">
      <c r="A426" s="15">
        <v>425</v>
      </c>
      <c r="B426" s="16" t="s">
        <v>520</v>
      </c>
      <c r="C426" s="17" t="s">
        <v>102</v>
      </c>
      <c r="D426" s="17" t="str">
        <f>VLOOKUP($B426,'C2M2 V2.1'!D:E,2,FALSE)</f>
        <v>Threat management information from THREAT domain activities is used to update cyber risks and identify new risks</v>
      </c>
      <c r="E426" s="17" t="s">
        <v>2389</v>
      </c>
      <c r="F426" s="18" t="s">
        <v>2390</v>
      </c>
    </row>
    <row r="427" spans="1:6" ht="36" x14ac:dyDescent="0.3">
      <c r="A427" s="11">
        <v>426</v>
      </c>
      <c r="B427" s="16" t="s">
        <v>521</v>
      </c>
      <c r="C427" s="17" t="s">
        <v>103</v>
      </c>
      <c r="D427" s="17" t="str">
        <f>VLOOKUP($B427,'C2M2 V2.1'!D:E,2,FALSE)</f>
        <v>Information from THIRD-PARTIES domain activities is used to update cyber risks and identify new risks</v>
      </c>
      <c r="E427" s="17" t="s">
        <v>2391</v>
      </c>
      <c r="F427" s="18" t="s">
        <v>2392</v>
      </c>
    </row>
    <row r="428" spans="1:6" ht="36" x14ac:dyDescent="0.3">
      <c r="A428" s="15">
        <v>427</v>
      </c>
      <c r="B428" s="16" t="s">
        <v>522</v>
      </c>
      <c r="C428" s="17" t="s">
        <v>2393</v>
      </c>
      <c r="D428" s="17" t="str">
        <f>VLOOKUP($B428,'C2M2 V2.1'!D:E,2,FALSE)</f>
        <v>Information from ARCHITECTURE domain activities (such as unmitigated architectural conformance gaps) is used to update cyber risks and identify new risks</v>
      </c>
      <c r="E428" s="17" t="s">
        <v>2394</v>
      </c>
      <c r="F428" s="18" t="s">
        <v>2395</v>
      </c>
    </row>
    <row r="429" spans="1:6" ht="24" x14ac:dyDescent="0.3">
      <c r="A429" s="11">
        <v>428</v>
      </c>
      <c r="B429" s="16" t="s">
        <v>523</v>
      </c>
      <c r="C429" s="17" t="s">
        <v>2396</v>
      </c>
      <c r="D429" s="17" t="str">
        <f>VLOOKUP($B429,'C2M2 V2.1'!D:E,2,FALSE)</f>
        <v>Cyber risk identification considers risks that may arise from or impact critical infrastructure or other interdependent organizations</v>
      </c>
      <c r="E429" s="17" t="s">
        <v>2397</v>
      </c>
      <c r="F429" s="18" t="s">
        <v>2398</v>
      </c>
    </row>
    <row r="430" spans="1:6" x14ac:dyDescent="0.3">
      <c r="A430" s="15">
        <v>429</v>
      </c>
      <c r="B430" s="12" t="s">
        <v>2399</v>
      </c>
      <c r="C430" s="13" t="s">
        <v>2400</v>
      </c>
      <c r="D430" s="17" t="e">
        <f>VLOOKUP($B430,'C2M2 V2.1'!D:E,2,FALSE)</f>
        <v>#N/A</v>
      </c>
      <c r="E430" s="13" t="s">
        <v>2401</v>
      </c>
      <c r="F430" s="14" t="s">
        <v>2402</v>
      </c>
    </row>
    <row r="431" spans="1:6" ht="84" x14ac:dyDescent="0.3">
      <c r="A431" s="11">
        <v>430</v>
      </c>
      <c r="B431" s="16" t="s">
        <v>2403</v>
      </c>
      <c r="C431" s="17" t="s">
        <v>2404</v>
      </c>
      <c r="D431" s="17" t="e">
        <f>VLOOKUP($B431,'C2M2 V2.1'!D:E,2,FALSE)</f>
        <v>#N/A</v>
      </c>
      <c r="E431" s="17" t="s">
        <v>2405</v>
      </c>
      <c r="F431" s="18" t="s">
        <v>2406</v>
      </c>
    </row>
    <row r="432" spans="1:6" ht="24" x14ac:dyDescent="0.3">
      <c r="A432" s="15">
        <v>431</v>
      </c>
      <c r="B432" s="16" t="s">
        <v>524</v>
      </c>
      <c r="C432" s="17" t="s">
        <v>106</v>
      </c>
      <c r="D432" s="17" t="str">
        <f>VLOOKUP($B432,'C2M2 V2.1'!D:E,2,FALSE)</f>
        <v>Cyber risks are prioritized based on estimated impact, at least in an ad hoc manner</v>
      </c>
      <c r="E432" s="17" t="s">
        <v>2407</v>
      </c>
      <c r="F432" s="18" t="s">
        <v>2408</v>
      </c>
    </row>
    <row r="433" spans="1:6" ht="24" x14ac:dyDescent="0.3">
      <c r="A433" s="11">
        <v>432</v>
      </c>
      <c r="B433" s="16" t="s">
        <v>525</v>
      </c>
      <c r="C433" s="17" t="s">
        <v>2409</v>
      </c>
      <c r="D433" s="17" t="str">
        <f>VLOOKUP($B433,'C2M2 V2.1'!D:E,2,FALSE)</f>
        <v>Defined criteria are used to prioritize cyber risks (for example, impact to the organization, impact to the community, likelihood, susceptibility, risk tolerance)</v>
      </c>
      <c r="E433" s="17" t="s">
        <v>2410</v>
      </c>
      <c r="F433" s="18" t="s">
        <v>2411</v>
      </c>
    </row>
    <row r="434" spans="1:6" s="15" customFormat="1" ht="36" x14ac:dyDescent="0.3">
      <c r="A434" s="15">
        <v>433</v>
      </c>
      <c r="B434" s="16" t="s">
        <v>526</v>
      </c>
      <c r="C434" s="17" t="s">
        <v>2412</v>
      </c>
      <c r="D434" s="17" t="str">
        <f>VLOOKUP($B434,'C2M2 V2.1'!D:E,2,FALSE)</f>
        <v>A defined method is used to estimate impact for higher priority cyber risks (for example, comparison to actual events, risk quantification)</v>
      </c>
      <c r="E434" s="17" t="s">
        <v>2413</v>
      </c>
      <c r="F434" s="18" t="s">
        <v>2414</v>
      </c>
    </row>
    <row r="435" spans="1:6" ht="60" x14ac:dyDescent="0.3">
      <c r="A435" s="11">
        <v>434</v>
      </c>
      <c r="B435" s="16" t="s">
        <v>527</v>
      </c>
      <c r="C435" s="17" t="s">
        <v>2415</v>
      </c>
      <c r="D435" s="17" t="str">
        <f>VLOOKUP($B435,'C2M2 V2.1'!D:E,2,FALSE)</f>
        <v>Defined methods are used to analyze higher priority cyber risks (for example, analyzing the prevalence of types of attacks to estimate likelihood, using the results of controls assessments to estimate susceptibility)</v>
      </c>
      <c r="E435" s="17" t="s">
        <v>2416</v>
      </c>
      <c r="F435" s="18" t="s">
        <v>2417</v>
      </c>
    </row>
    <row r="436" spans="1:6" ht="24" x14ac:dyDescent="0.3">
      <c r="A436" s="15">
        <v>435</v>
      </c>
      <c r="B436" s="16" t="s">
        <v>528</v>
      </c>
      <c r="C436" s="17" t="s">
        <v>2418</v>
      </c>
      <c r="D436" s="17" t="str">
        <f>VLOOKUP($B436,'C2M2 V2.1'!D:E,2,FALSE)</f>
        <v>Organizational stakeholders from appropriate operations and business functions participate in the analysis of higher priority cyber risks</v>
      </c>
      <c r="E436" s="17" t="s">
        <v>2419</v>
      </c>
      <c r="F436" s="18" t="s">
        <v>2420</v>
      </c>
    </row>
    <row r="437" spans="1:6" ht="24" x14ac:dyDescent="0.3">
      <c r="A437" s="11">
        <v>436</v>
      </c>
      <c r="B437" s="16" t="s">
        <v>529</v>
      </c>
      <c r="C437" s="17" t="s">
        <v>2421</v>
      </c>
      <c r="D437" s="17" t="str">
        <f>VLOOKUP($B437,'C2M2 V2.1'!D:E,2,FALSE)</f>
        <v>Cyber risks are removed from the risk register or other artifact used to document and manage identified risks when they no longer require tracking or response</v>
      </c>
      <c r="E437" s="17" t="s">
        <v>2422</v>
      </c>
      <c r="F437" s="18" t="s">
        <v>2423</v>
      </c>
    </row>
    <row r="438" spans="1:6" ht="24" x14ac:dyDescent="0.3">
      <c r="A438" s="15">
        <v>437</v>
      </c>
      <c r="B438" s="16" t="s">
        <v>530</v>
      </c>
      <c r="C438" s="17" t="s">
        <v>2424</v>
      </c>
      <c r="D438" s="17" t="str">
        <f>VLOOKUP($B438,'C2M2 V2.1'!D:E,2,FALSE)</f>
        <v>Cyber risk analyses are updated periodically and according to defined triggers, such as system changes, external events, and information from other model domains</v>
      </c>
      <c r="E438" s="17" t="s">
        <v>2425</v>
      </c>
      <c r="F438" s="18" t="s">
        <v>2426</v>
      </c>
    </row>
    <row r="439" spans="1:6" x14ac:dyDescent="0.3">
      <c r="A439" s="11">
        <v>438</v>
      </c>
      <c r="B439" s="12" t="s">
        <v>2427</v>
      </c>
      <c r="C439" s="13" t="s">
        <v>2428</v>
      </c>
      <c r="D439" s="17" t="e">
        <f>VLOOKUP($B439,'C2M2 V2.1'!D:E,2,FALSE)</f>
        <v>#N/A</v>
      </c>
      <c r="E439" s="13" t="s">
        <v>2429</v>
      </c>
      <c r="F439" s="14" t="s">
        <v>2430</v>
      </c>
    </row>
    <row r="440" spans="1:6" ht="84" x14ac:dyDescent="0.3">
      <c r="A440" s="15">
        <v>439</v>
      </c>
      <c r="B440" s="16" t="s">
        <v>2431</v>
      </c>
      <c r="C440" s="17" t="s">
        <v>2432</v>
      </c>
      <c r="D440" s="17" t="e">
        <f>VLOOKUP($B440,'C2M2 V2.1'!D:E,2,FALSE)</f>
        <v>#N/A</v>
      </c>
      <c r="E440" s="17" t="s">
        <v>2433</v>
      </c>
      <c r="F440" s="18" t="s">
        <v>2434</v>
      </c>
    </row>
    <row r="441" spans="1:6" ht="36" x14ac:dyDescent="0.3">
      <c r="A441" s="11">
        <v>440</v>
      </c>
      <c r="B441" s="16" t="s">
        <v>531</v>
      </c>
      <c r="C441" s="17" t="s">
        <v>2435</v>
      </c>
      <c r="D441" s="17" t="str">
        <f>VLOOKUP($B441,'C2M2 V2.1'!D:E,2,FALSE)</f>
        <v>Risk responses (such as mitigate, accept, avoid, or transfer) are implemented to address cyber risks, at least in an ad hoc manner</v>
      </c>
      <c r="E441" s="17" t="s">
        <v>2436</v>
      </c>
      <c r="F441" s="18" t="s">
        <v>2437</v>
      </c>
    </row>
    <row r="442" spans="1:6" ht="24" x14ac:dyDescent="0.3">
      <c r="A442" s="15">
        <v>441</v>
      </c>
      <c r="B442" s="16" t="s">
        <v>532</v>
      </c>
      <c r="C442" s="17" t="s">
        <v>115</v>
      </c>
      <c r="D442" s="17" t="str">
        <f>VLOOKUP($B442,'C2M2 V2.1'!D:E,2,FALSE)</f>
        <v>A defined method is used to select and implement risk responses based on analysis and prioritization</v>
      </c>
      <c r="E442" s="17" t="s">
        <v>2438</v>
      </c>
      <c r="F442" s="18" t="s">
        <v>2439</v>
      </c>
    </row>
    <row r="443" spans="1:6" ht="24" x14ac:dyDescent="0.3">
      <c r="A443" s="11">
        <v>442</v>
      </c>
      <c r="B443" s="16" t="s">
        <v>533</v>
      </c>
      <c r="C443" s="17" t="s">
        <v>116</v>
      </c>
      <c r="D443" s="17" t="str">
        <f>VLOOKUP($B443,'C2M2 V2.1'!D:E,2,FALSE)</f>
        <v>Cybersecurity controls are evaluated to determine whether they are designed appropriately and are operating as intended to mitigate identified cyber risks</v>
      </c>
      <c r="E443" s="17" t="s">
        <v>2440</v>
      </c>
      <c r="F443" s="18" t="s">
        <v>2441</v>
      </c>
    </row>
    <row r="444" spans="1:6" ht="48" x14ac:dyDescent="0.3">
      <c r="A444" s="15">
        <v>443</v>
      </c>
      <c r="B444" s="16" t="s">
        <v>534</v>
      </c>
      <c r="C444" s="17" t="s">
        <v>2442</v>
      </c>
      <c r="D444" s="17" t="str">
        <f>VLOOKUP($B444,'C2M2 V2.1'!D:E,2,FALSE)</f>
        <v>Results from cyber risk impact analyses and cybersecurity control evaluations are reviewed together by enterprise leadership to determine whether cyber risks are sufficiently mitigated, and risk tolerances are not exceeded</v>
      </c>
      <c r="E444" s="17" t="s">
        <v>2443</v>
      </c>
      <c r="F444" s="18" t="s">
        <v>2444</v>
      </c>
    </row>
    <row r="445" spans="1:6" ht="36" x14ac:dyDescent="0.3">
      <c r="A445" s="11">
        <v>444</v>
      </c>
      <c r="B445" s="16" t="s">
        <v>535</v>
      </c>
      <c r="C445" s="17" t="s">
        <v>117</v>
      </c>
      <c r="D445" s="17" t="str">
        <f>VLOOKUP($B445,'C2M2 V2.1'!D:E,2,FALSE)</f>
        <v>Risk responses (such as mitigate, accept, avoid, or transfer) are reviewed periodically by leadership to determine whether they are still appropriate</v>
      </c>
      <c r="E445" s="17" t="s">
        <v>2445</v>
      </c>
      <c r="F445" s="18" t="s">
        <v>2446</v>
      </c>
    </row>
    <row r="446" spans="1:6" x14ac:dyDescent="0.3">
      <c r="A446" s="15">
        <v>445</v>
      </c>
      <c r="B446" s="12" t="s">
        <v>2447</v>
      </c>
      <c r="C446" s="13" t="s">
        <v>1174</v>
      </c>
      <c r="D446" s="17" t="e">
        <f>VLOOKUP($B446,'C2M2 V2.1'!D:E,2,FALSE)</f>
        <v>#N/A</v>
      </c>
      <c r="E446" s="13" t="s">
        <v>1175</v>
      </c>
      <c r="F446" s="14" t="s">
        <v>1176</v>
      </c>
    </row>
    <row r="447" spans="1:6" ht="72" x14ac:dyDescent="0.3">
      <c r="A447" s="11">
        <v>446</v>
      </c>
      <c r="B447" s="16" t="s">
        <v>2448</v>
      </c>
      <c r="C447" s="17" t="s">
        <v>1178</v>
      </c>
      <c r="D447" s="17" t="e">
        <f>VLOOKUP($B447,'C2M2 V2.1'!D:E,2,FALSE)</f>
        <v>#N/A</v>
      </c>
      <c r="E447" s="17" t="s">
        <v>1179</v>
      </c>
      <c r="F447" s="18" t="s">
        <v>1180</v>
      </c>
    </row>
    <row r="448" spans="1:6" ht="24" x14ac:dyDescent="0.3">
      <c r="A448" s="15">
        <v>447</v>
      </c>
      <c r="B448" s="16" t="s">
        <v>536</v>
      </c>
      <c r="C448" s="17" t="s">
        <v>118</v>
      </c>
      <c r="D448" s="17" t="str">
        <f>VLOOKUP($B448,'C2M2 V2.1'!D:E,2,FALSE)</f>
        <v>Documented procedures are established, followed, and maintained for activities in the RISK domain</v>
      </c>
      <c r="E448" s="17" t="s">
        <v>2449</v>
      </c>
      <c r="F448" s="18" t="s">
        <v>2450</v>
      </c>
    </row>
    <row r="449" spans="1:6" s="15" customFormat="1" ht="24" x14ac:dyDescent="0.3">
      <c r="A449" s="11">
        <v>448</v>
      </c>
      <c r="B449" s="16" t="s">
        <v>537</v>
      </c>
      <c r="C449" s="17" t="s">
        <v>120</v>
      </c>
      <c r="D449" s="17" t="str">
        <f>VLOOKUP($B449,'C2M2 V2.1'!D:E,2,FALSE)</f>
        <v>Adequate resources (people, funding, and tools) are provided to support activities in the RISK domain</v>
      </c>
      <c r="E449" s="17" t="s">
        <v>2451</v>
      </c>
      <c r="F449" s="18" t="s">
        <v>2452</v>
      </c>
    </row>
    <row r="450" spans="1:6" ht="24" x14ac:dyDescent="0.3">
      <c r="A450" s="15">
        <v>449</v>
      </c>
      <c r="B450" s="16" t="s">
        <v>538</v>
      </c>
      <c r="C450" s="17" t="s">
        <v>122</v>
      </c>
      <c r="D450" s="17" t="str">
        <f>VLOOKUP($B450,'C2M2 V2.1'!D:E,2,FALSE)</f>
        <v>Up-to-date policies or other organizational directives define requirements for activities in the RISK domain</v>
      </c>
      <c r="E450" s="17" t="s">
        <v>2453</v>
      </c>
      <c r="F450" s="18" t="s">
        <v>2454</v>
      </c>
    </row>
    <row r="451" spans="1:6" ht="24" x14ac:dyDescent="0.3">
      <c r="A451" s="11">
        <v>450</v>
      </c>
      <c r="B451" s="16" t="s">
        <v>539</v>
      </c>
      <c r="C451" s="17" t="s">
        <v>125</v>
      </c>
      <c r="D451" s="17" t="str">
        <f>VLOOKUP($B451,'C2M2 V2.1'!D:E,2,FALSE)</f>
        <v>Responsibility, accountability, and authority for the performance of activities in the RISK domain are assigned to personnel</v>
      </c>
      <c r="E451" s="17" t="s">
        <v>2455</v>
      </c>
      <c r="F451" s="18" t="s">
        <v>2456</v>
      </c>
    </row>
    <row r="452" spans="1:6" ht="24" x14ac:dyDescent="0.3">
      <c r="A452" s="15">
        <v>451</v>
      </c>
      <c r="B452" s="16" t="s">
        <v>540</v>
      </c>
      <c r="C452" s="17" t="s">
        <v>123</v>
      </c>
      <c r="D452" s="17" t="str">
        <f>VLOOKUP($B452,'C2M2 V2.1'!D:E,2,FALSE)</f>
        <v>Personnel performing activities in the RISK domain have the skills and knowledge needed to perform their assigned responsibilities</v>
      </c>
      <c r="E452" s="17" t="s">
        <v>2457</v>
      </c>
      <c r="F452" s="18" t="s">
        <v>2458</v>
      </c>
    </row>
    <row r="453" spans="1:6" x14ac:dyDescent="0.3">
      <c r="A453" s="11">
        <v>452</v>
      </c>
      <c r="B453" s="16" t="s">
        <v>541</v>
      </c>
      <c r="C453" s="17" t="s">
        <v>126</v>
      </c>
      <c r="D453" s="17" t="str">
        <f>VLOOKUP($B453,'C2M2 V2.1'!D:E,2,FALSE)</f>
        <v>The effectiveness of activities in the RISK domain is evaluated and tracked</v>
      </c>
      <c r="E453" s="17" t="s">
        <v>2459</v>
      </c>
      <c r="F453" s="18" t="s">
        <v>2460</v>
      </c>
    </row>
    <row r="454" spans="1:6" x14ac:dyDescent="0.3">
      <c r="A454" s="15">
        <v>453</v>
      </c>
      <c r="B454" s="12" t="s">
        <v>168</v>
      </c>
      <c r="C454" s="13" t="s">
        <v>2461</v>
      </c>
      <c r="D454" s="17" t="e">
        <f>VLOOKUP($B454,'C2M2 V2.1'!D:E,2,FALSE)</f>
        <v>#N/A</v>
      </c>
      <c r="E454" s="13" t="s">
        <v>2462</v>
      </c>
      <c r="F454" s="14" t="s">
        <v>2463</v>
      </c>
    </row>
    <row r="455" spans="1:6" ht="156" x14ac:dyDescent="0.3">
      <c r="A455" s="11">
        <v>454</v>
      </c>
      <c r="B455" s="16" t="s">
        <v>2464</v>
      </c>
      <c r="C455" s="17" t="s">
        <v>2465</v>
      </c>
      <c r="D455" s="17" t="e">
        <f>VLOOKUP($B455,'C2M2 V2.1'!D:E,2,FALSE)</f>
        <v>#N/A</v>
      </c>
      <c r="E455" s="17" t="s">
        <v>2466</v>
      </c>
      <c r="F455" s="17" t="s">
        <v>2467</v>
      </c>
    </row>
    <row r="456" spans="1:6" x14ac:dyDescent="0.3">
      <c r="A456" s="15">
        <v>455</v>
      </c>
      <c r="B456" s="12" t="s">
        <v>2468</v>
      </c>
      <c r="C456" s="13" t="s">
        <v>2469</v>
      </c>
      <c r="D456" s="17" t="e">
        <f>VLOOKUP($B456,'C2M2 V2.1'!D:E,2,FALSE)</f>
        <v>#N/A</v>
      </c>
      <c r="E456" s="13" t="s">
        <v>2470</v>
      </c>
      <c r="F456" s="14" t="s">
        <v>2471</v>
      </c>
    </row>
    <row r="457" spans="1:6" ht="48" x14ac:dyDescent="0.3">
      <c r="A457" s="11">
        <v>456</v>
      </c>
      <c r="B457" s="16" t="s">
        <v>2472</v>
      </c>
      <c r="C457" s="17" t="s">
        <v>2473</v>
      </c>
      <c r="D457" s="17" t="e">
        <f>VLOOKUP($B457,'C2M2 V2.1'!D:E,2,FALSE)</f>
        <v>#N/A</v>
      </c>
      <c r="E457" s="17" t="s">
        <v>2474</v>
      </c>
      <c r="F457" s="18" t="s">
        <v>2475</v>
      </c>
    </row>
    <row r="458" spans="1:6" s="15" customFormat="1" ht="36" x14ac:dyDescent="0.3">
      <c r="A458" s="15">
        <v>457</v>
      </c>
      <c r="B458" s="16" t="s">
        <v>577</v>
      </c>
      <c r="C458" s="17" t="s">
        <v>2476</v>
      </c>
      <c r="D458" s="17" t="str">
        <f>VLOOKUP($B458,'C2M2 V2.1'!D:E,2,FALSE)</f>
        <v>Logging is occurring for assets that are important to the delivery of the function, at least in an ad hoc manner</v>
      </c>
      <c r="E458" s="17" t="s">
        <v>2477</v>
      </c>
      <c r="F458" s="18" t="s">
        <v>2478</v>
      </c>
    </row>
    <row r="459" spans="1:6" s="15" customFormat="1" ht="24" x14ac:dyDescent="0.3">
      <c r="A459" s="11">
        <v>458</v>
      </c>
      <c r="B459" s="16" t="s">
        <v>578</v>
      </c>
      <c r="C459" s="17" t="s">
        <v>170</v>
      </c>
      <c r="D459" s="17" t="str">
        <f>VLOOKUP($B459,'C2M2 V2.1'!D:E,2,FALSE)</f>
        <v>Logging is occurring for assets within the function that may be leveraged to achieve a threat objective, wherever feasible</v>
      </c>
      <c r="E459" s="17" t="s">
        <v>2479</v>
      </c>
      <c r="F459" s="18" t="s">
        <v>2480</v>
      </c>
    </row>
    <row r="460" spans="1:6" ht="36" x14ac:dyDescent="0.3">
      <c r="A460" s="15">
        <v>459</v>
      </c>
      <c r="B460" s="16" t="s">
        <v>579</v>
      </c>
      <c r="C460" s="17" t="s">
        <v>2481</v>
      </c>
      <c r="D460" s="17" t="str">
        <f>VLOOKUP($B460,'C2M2 V2.1'!D:E,2,FALSE)</f>
        <v>Logging requirements are established and maintained for IT and OT assets that are important to the delivery of the function and assets within the function that may be leveraged to achieve a threat objective</v>
      </c>
      <c r="E460" s="17" t="s">
        <v>2482</v>
      </c>
      <c r="F460" s="18" t="s">
        <v>2483</v>
      </c>
    </row>
    <row r="461" spans="1:6" s="20" customFormat="1" ht="36" x14ac:dyDescent="0.25">
      <c r="A461" s="11">
        <v>460</v>
      </c>
      <c r="B461" s="16" t="s">
        <v>580</v>
      </c>
      <c r="C461" s="17" t="s">
        <v>173</v>
      </c>
      <c r="D461" s="17" t="str">
        <f>VLOOKUP($B461,'C2M2 V2.1'!D:E,2,FALSE)</f>
        <v>Logging requirements are established and maintained for network and host monitoring infrastructure (for example, web gateways, endpoint detection and response software, intrusion detection and prevention systems)</v>
      </c>
      <c r="E461" s="17" t="s">
        <v>2484</v>
      </c>
      <c r="F461" s="18" t="s">
        <v>2485</v>
      </c>
    </row>
    <row r="462" spans="1:6" ht="24" x14ac:dyDescent="0.3">
      <c r="A462" s="15">
        <v>461</v>
      </c>
      <c r="B462" s="16" t="s">
        <v>581</v>
      </c>
      <c r="C462" s="17" t="s">
        <v>2486</v>
      </c>
      <c r="D462" s="17" t="str">
        <f>VLOOKUP($B462,'C2M2 V2.1'!D:E,2,FALSE)</f>
        <v>Log data are being aggregated within the function</v>
      </c>
      <c r="E462" s="17" t="s">
        <v>2487</v>
      </c>
      <c r="F462" s="18" t="s">
        <v>2488</v>
      </c>
    </row>
    <row r="463" spans="1:6" x14ac:dyDescent="0.3">
      <c r="A463" s="11">
        <v>462</v>
      </c>
      <c r="B463" s="12" t="s">
        <v>2489</v>
      </c>
      <c r="C463" s="13" t="s">
        <v>2490</v>
      </c>
      <c r="D463" s="17" t="e">
        <f>VLOOKUP($B463,'C2M2 V2.1'!D:E,2,FALSE)</f>
        <v>#N/A</v>
      </c>
      <c r="E463" s="13" t="s">
        <v>2491</v>
      </c>
      <c r="F463" s="14" t="s">
        <v>2492</v>
      </c>
    </row>
    <row r="464" spans="1:6" ht="84" x14ac:dyDescent="0.3">
      <c r="A464" s="15">
        <v>463</v>
      </c>
      <c r="B464" s="16" t="s">
        <v>2493</v>
      </c>
      <c r="C464" s="17" t="s">
        <v>2494</v>
      </c>
      <c r="D464" s="17" t="e">
        <f>VLOOKUP($B464,'C2M2 V2.1'!D:E,2,FALSE)</f>
        <v>#N/A</v>
      </c>
      <c r="E464" s="17" t="s">
        <v>2495</v>
      </c>
      <c r="F464" s="18" t="s">
        <v>2496</v>
      </c>
    </row>
    <row r="465" spans="1:6" ht="24" x14ac:dyDescent="0.3">
      <c r="A465" s="11">
        <v>464</v>
      </c>
      <c r="B465" s="16" t="s">
        <v>583</v>
      </c>
      <c r="C465" s="17" t="s">
        <v>176</v>
      </c>
      <c r="D465" s="17" t="str">
        <f>VLOOKUP($B465,'C2M2 V2.1'!D:E,2,FALSE)</f>
        <v>Periodic reviews of log data or other cybersecurity monitoring activities are performed, at least in an ad hoc manner</v>
      </c>
      <c r="E465" s="17" t="s">
        <v>2497</v>
      </c>
      <c r="F465" s="18" t="s">
        <v>2498</v>
      </c>
    </row>
    <row r="466" spans="1:6" ht="36" x14ac:dyDescent="0.3">
      <c r="A466" s="15">
        <v>465</v>
      </c>
      <c r="B466" s="16" t="s">
        <v>584</v>
      </c>
      <c r="C466" s="17" t="s">
        <v>2499</v>
      </c>
      <c r="D466" s="17" t="str">
        <f>VLOOKUP($B466,'C2M2 V2.1'!D:E,2,FALSE)</f>
        <v>Data and alerts from network and host monitoring infrastructure assets are periodically reviewed, at least in an ad hoc manner</v>
      </c>
      <c r="E466" s="17" t="s">
        <v>2500</v>
      </c>
      <c r="F466" s="18" t="s">
        <v>2501</v>
      </c>
    </row>
    <row r="467" spans="1:6" s="15" customFormat="1" ht="36" x14ac:dyDescent="0.3">
      <c r="A467" s="11">
        <v>466</v>
      </c>
      <c r="B467" s="16" t="s">
        <v>585</v>
      </c>
      <c r="C467" s="17" t="s">
        <v>178</v>
      </c>
      <c r="D467" s="17" t="str">
        <f>VLOOKUP($B467,'C2M2 V2.1'!D:E,2,FALSE)</f>
        <v>Monitoring and analysis requirements are established and maintained for the function and address timely review of event data</v>
      </c>
      <c r="E467" s="17" t="s">
        <v>2502</v>
      </c>
      <c r="F467" s="18" t="s">
        <v>2503</v>
      </c>
    </row>
    <row r="468" spans="1:6" ht="48" x14ac:dyDescent="0.3">
      <c r="A468" s="15">
        <v>467</v>
      </c>
      <c r="B468" s="16" t="s">
        <v>586</v>
      </c>
      <c r="C468" s="17" t="s">
        <v>179</v>
      </c>
      <c r="D468" s="17" t="str">
        <f>VLOOKUP($B468,'C2M2 V2.1'!D:E,2,FALSE)</f>
        <v>Indicators of anomalous activity are established and maintained based on system logs, data flows, network baselines, cybersecurity events, and architecture and are monitored across the IT and OT environments</v>
      </c>
      <c r="E468" s="17" t="s">
        <v>2504</v>
      </c>
      <c r="F468" s="18" t="s">
        <v>2505</v>
      </c>
    </row>
    <row r="469" spans="1:6" ht="24" x14ac:dyDescent="0.3">
      <c r="A469" s="11">
        <v>468</v>
      </c>
      <c r="B469" s="16" t="s">
        <v>587</v>
      </c>
      <c r="C469" s="17" t="s">
        <v>180</v>
      </c>
      <c r="D469" s="17" t="str">
        <f>VLOOKUP($B469,'C2M2 V2.1'!D:E,2,FALSE)</f>
        <v>Alarms and alerts are configured and maintained to support the identification of cybersecurity events</v>
      </c>
      <c r="E469" s="17" t="s">
        <v>2506</v>
      </c>
      <c r="F469" s="18" t="s">
        <v>2507</v>
      </c>
    </row>
    <row r="470" spans="1:6" x14ac:dyDescent="0.3">
      <c r="A470" s="15">
        <v>469</v>
      </c>
      <c r="B470" s="16" t="s">
        <v>588</v>
      </c>
      <c r="C470" s="17" t="s">
        <v>2508</v>
      </c>
      <c r="D470" s="17" t="str">
        <f>VLOOKUP($B470,'C2M2 V2.1'!D:E,2,FALSE)</f>
        <v>Monitoring activities are aligned with the threat profile (THREAT-2e)</v>
      </c>
      <c r="E470" s="17" t="s">
        <v>2509</v>
      </c>
      <c r="F470" s="18" t="s">
        <v>2510</v>
      </c>
    </row>
    <row r="471" spans="1:6" ht="24" x14ac:dyDescent="0.3">
      <c r="A471" s="11">
        <v>470</v>
      </c>
      <c r="B471" s="16" t="s">
        <v>589</v>
      </c>
      <c r="C471" s="17" t="s">
        <v>2511</v>
      </c>
      <c r="D471" s="17" t="str">
        <f>VLOOKUP($B471,'C2M2 V2.1'!D:E,2,FALSE)</f>
        <v>More rigorous monitoring is performed for higher priority assets</v>
      </c>
      <c r="E471" s="17" t="s">
        <v>2512</v>
      </c>
      <c r="F471" s="18" t="s">
        <v>2513</v>
      </c>
    </row>
    <row r="472" spans="1:6" ht="24" x14ac:dyDescent="0.3">
      <c r="A472" s="15">
        <v>471</v>
      </c>
      <c r="B472" s="16" t="s">
        <v>590</v>
      </c>
      <c r="C472" s="17" t="s">
        <v>2514</v>
      </c>
      <c r="D472" s="17" t="str">
        <f>VLOOKUP($B472,'C2M2 V2.1'!D:E,2,FALSE)</f>
        <v>Risk analysis information (RISK-3d) is used to identify indicators of anomalous activity</v>
      </c>
      <c r="E472" s="17" t="s">
        <v>2515</v>
      </c>
      <c r="F472" s="18" t="s">
        <v>2516</v>
      </c>
    </row>
    <row r="473" spans="1:6" ht="24" x14ac:dyDescent="0.3">
      <c r="A473" s="11">
        <v>472</v>
      </c>
      <c r="B473" s="16" t="s">
        <v>591</v>
      </c>
      <c r="C473" s="17" t="s">
        <v>184</v>
      </c>
      <c r="D473" s="17" t="str">
        <f>VLOOKUP($B473,'C2M2 V2.1'!D:E,2,FALSE)</f>
        <v>Indicators of anomalous activity are evaluated and updated periodically and according to defined triggers, such as system changes and external events</v>
      </c>
      <c r="E473" s="17" t="s">
        <v>2517</v>
      </c>
      <c r="F473" s="18" t="s">
        <v>2518</v>
      </c>
    </row>
    <row r="474" spans="1:6" s="15" customFormat="1" ht="24" x14ac:dyDescent="0.3">
      <c r="A474" s="15">
        <v>473</v>
      </c>
      <c r="B474" s="16" t="s">
        <v>2519</v>
      </c>
      <c r="C474" s="17" t="s">
        <v>185</v>
      </c>
      <c r="D474" s="17" t="e">
        <f>VLOOKUP($B474,'C2M2 V2.1'!D:E,2,FALSE)</f>
        <v>#N/A</v>
      </c>
      <c r="E474" s="17" t="s">
        <v>2520</v>
      </c>
      <c r="F474" s="18" t="s">
        <v>2521</v>
      </c>
    </row>
    <row r="475" spans="1:6" x14ac:dyDescent="0.3">
      <c r="A475" s="11">
        <v>474</v>
      </c>
      <c r="B475" s="12" t="s">
        <v>2522</v>
      </c>
      <c r="C475" s="13" t="s">
        <v>2523</v>
      </c>
      <c r="D475" s="17" t="e">
        <f>VLOOKUP($B475,'C2M2 V2.1'!D:E,2,FALSE)</f>
        <v>#N/A</v>
      </c>
      <c r="E475" s="13" t="s">
        <v>2524</v>
      </c>
      <c r="F475" s="14" t="s">
        <v>2525</v>
      </c>
    </row>
    <row r="476" spans="1:6" ht="60" x14ac:dyDescent="0.3">
      <c r="A476" s="15">
        <v>475</v>
      </c>
      <c r="B476" s="16" t="s">
        <v>2526</v>
      </c>
      <c r="C476" s="17" t="s">
        <v>2527</v>
      </c>
      <c r="D476" s="17" t="e">
        <f>VLOOKUP($B476,'C2M2 V2.1'!D:E,2,FALSE)</f>
        <v>#N/A</v>
      </c>
      <c r="E476" s="17" t="s">
        <v>2528</v>
      </c>
      <c r="F476" s="18" t="s">
        <v>2529</v>
      </c>
    </row>
    <row r="477" spans="1:6" ht="24" x14ac:dyDescent="0.3">
      <c r="A477" s="11">
        <v>476</v>
      </c>
      <c r="B477" s="16" t="s">
        <v>592</v>
      </c>
      <c r="C477" s="17" t="s">
        <v>186</v>
      </c>
      <c r="D477" s="17" t="str">
        <f>VLOOKUP($B477,'C2M2 V2.1'!D:E,2,FALSE)</f>
        <v>Methods of communicating the current state of cybersecurity for the function are established and maintained</v>
      </c>
      <c r="E477" s="17" t="s">
        <v>2530</v>
      </c>
      <c r="F477" s="18" t="s">
        <v>2531</v>
      </c>
    </row>
    <row r="478" spans="1:6" ht="24" x14ac:dyDescent="0.3">
      <c r="A478" s="15">
        <v>477</v>
      </c>
      <c r="B478" s="16" t="s">
        <v>593</v>
      </c>
      <c r="C478" s="17" t="s">
        <v>187</v>
      </c>
      <c r="D478" s="17" t="str">
        <f>VLOOKUP($B478,'C2M2 V2.1'!D:E,2,FALSE)</f>
        <v>Monitoring data are aggregated to provide an understanding of the operational state of the function</v>
      </c>
      <c r="E478" s="17" t="s">
        <v>2532</v>
      </c>
      <c r="F478" s="18" t="s">
        <v>2533</v>
      </c>
    </row>
    <row r="479" spans="1:6" ht="24" x14ac:dyDescent="0.3">
      <c r="A479" s="11">
        <v>478</v>
      </c>
      <c r="B479" s="16" t="s">
        <v>594</v>
      </c>
      <c r="C479" s="17" t="s">
        <v>188</v>
      </c>
      <c r="D479" s="17" t="str">
        <f>VLOOKUP($B479,'C2M2 V2.1'!D:E,2,FALSE)</f>
        <v>Relevant information from across the organization is available to enhance situational awareness</v>
      </c>
      <c r="E479" s="17" t="s">
        <v>2534</v>
      </c>
      <c r="F479" s="18" t="s">
        <v>2535</v>
      </c>
    </row>
    <row r="480" spans="1:6" ht="24" x14ac:dyDescent="0.3">
      <c r="A480" s="15">
        <v>479</v>
      </c>
      <c r="B480" s="16" t="s">
        <v>595</v>
      </c>
      <c r="C480" s="17" t="s">
        <v>189</v>
      </c>
      <c r="D480" s="17" t="str">
        <f>VLOOKUP($B480,'C2M2 V2.1'!D:E,2,FALSE)</f>
        <v>Situational awareness reporting requirements have been defined and address timely dissemination of cybersecurity information to organization-defined stakeholders</v>
      </c>
      <c r="E480" s="17" t="s">
        <v>2536</v>
      </c>
      <c r="F480" s="18" t="s">
        <v>2537</v>
      </c>
    </row>
    <row r="481" spans="1:6" ht="24" x14ac:dyDescent="0.3">
      <c r="A481" s="11">
        <v>480</v>
      </c>
      <c r="B481" s="16" t="s">
        <v>596</v>
      </c>
      <c r="C481" s="17" t="s">
        <v>2538</v>
      </c>
      <c r="D481" s="17" t="str">
        <f>VLOOKUP($B481,'C2M2 V2.1'!D:E,2,FALSE)</f>
        <v>Relevant information from outside the organization is collected and made available across the organization to enhance situational awareness</v>
      </c>
      <c r="E481" s="17" t="s">
        <v>2539</v>
      </c>
      <c r="F481" s="18" t="s">
        <v>2540</v>
      </c>
    </row>
    <row r="482" spans="1:6" ht="36" x14ac:dyDescent="0.3">
      <c r="A482" s="15">
        <v>481</v>
      </c>
      <c r="B482" s="16" t="s">
        <v>597</v>
      </c>
      <c r="C482" s="17" t="s">
        <v>190</v>
      </c>
      <c r="D482" s="17" t="str">
        <f>VLOOKUP($B482,'C2M2 V2.1'!D:E,2,FALSE)</f>
        <v>A capability is established and maintained to aggregate, correlate, and analyze the outputs of cybersecurity monitoring activities and provide a near-real-time understanding of the cybersecurity state of the function</v>
      </c>
      <c r="E482" s="17" t="s">
        <v>2541</v>
      </c>
      <c r="F482" s="18" t="s">
        <v>2542</v>
      </c>
    </row>
    <row r="483" spans="1:6" s="15" customFormat="1" ht="24" x14ac:dyDescent="0.3">
      <c r="A483" s="11">
        <v>482</v>
      </c>
      <c r="B483" s="16" t="s">
        <v>598</v>
      </c>
      <c r="C483" s="17" t="s">
        <v>2543</v>
      </c>
      <c r="D483" s="17" t="str">
        <f>VLOOKUP($B483,'C2M2 V2.1'!D:E,2,FALSE)</f>
        <v>Predefined states of operation are documented and can be implemented based on the cybersecurity state of the function or when triggered by activities in other domains</v>
      </c>
      <c r="E483" s="17" t="s">
        <v>2544</v>
      </c>
      <c r="F483" s="18" t="s">
        <v>2545</v>
      </c>
    </row>
    <row r="484" spans="1:6" ht="36" x14ac:dyDescent="0.3">
      <c r="A484" s="15">
        <v>483</v>
      </c>
      <c r="B484" s="16" t="s">
        <v>2546</v>
      </c>
      <c r="C484" s="17" t="s">
        <v>2547</v>
      </c>
      <c r="D484" s="17" t="e">
        <f>VLOOKUP($B484,'C2M2 V2.1'!D:E,2,FALSE)</f>
        <v>#N/A</v>
      </c>
      <c r="E484" s="17" t="s">
        <v>2548</v>
      </c>
      <c r="F484" s="18" t="s">
        <v>2549</v>
      </c>
    </row>
    <row r="485" spans="1:6" x14ac:dyDescent="0.3">
      <c r="A485" s="11">
        <v>484</v>
      </c>
      <c r="B485" s="12" t="s">
        <v>2550</v>
      </c>
      <c r="C485" s="13" t="s">
        <v>1174</v>
      </c>
      <c r="D485" s="17" t="e">
        <f>VLOOKUP($B485,'C2M2 V2.1'!D:E,2,FALSE)</f>
        <v>#N/A</v>
      </c>
      <c r="E485" s="13" t="s">
        <v>1175</v>
      </c>
      <c r="F485" s="14" t="s">
        <v>1176</v>
      </c>
    </row>
    <row r="486" spans="1:6" ht="72" x14ac:dyDescent="0.3">
      <c r="A486" s="15">
        <v>485</v>
      </c>
      <c r="B486" s="16" t="s">
        <v>2551</v>
      </c>
      <c r="C486" s="17" t="s">
        <v>1178</v>
      </c>
      <c r="D486" s="17" t="e">
        <f>VLOOKUP($B486,'C2M2 V2.1'!D:E,2,FALSE)</f>
        <v>#N/A</v>
      </c>
      <c r="E486" s="17" t="s">
        <v>1179</v>
      </c>
      <c r="F486" s="18" t="s">
        <v>1180</v>
      </c>
    </row>
    <row r="487" spans="1:6" ht="24" x14ac:dyDescent="0.3">
      <c r="A487" s="11">
        <v>486</v>
      </c>
      <c r="B487" s="16" t="s">
        <v>599</v>
      </c>
      <c r="C487" s="17" t="s">
        <v>193</v>
      </c>
      <c r="D487" s="17" t="str">
        <f>VLOOKUP($B487,'C2M2 V2.1'!D:E,2,FALSE)</f>
        <v>Documented procedures are established, followed, and maintained for activities in the SITUATION domain</v>
      </c>
      <c r="E487" s="17" t="s">
        <v>2552</v>
      </c>
      <c r="F487" s="18" t="s">
        <v>2553</v>
      </c>
    </row>
    <row r="488" spans="1:6" ht="24" x14ac:dyDescent="0.3">
      <c r="A488" s="15">
        <v>487</v>
      </c>
      <c r="B488" s="16" t="s">
        <v>600</v>
      </c>
      <c r="C488" s="17" t="s">
        <v>195</v>
      </c>
      <c r="D488" s="17" t="str">
        <f>VLOOKUP($B488,'C2M2 V2.1'!D:E,2,FALSE)</f>
        <v>Adequate resources (people, funding, and tools) are provided to support activities in the SITUATION domain</v>
      </c>
      <c r="E488" s="17" t="s">
        <v>2554</v>
      </c>
      <c r="F488" s="18" t="s">
        <v>2555</v>
      </c>
    </row>
    <row r="489" spans="1:6" ht="24" x14ac:dyDescent="0.3">
      <c r="A489" s="11">
        <v>488</v>
      </c>
      <c r="B489" s="16" t="s">
        <v>601</v>
      </c>
      <c r="C489" s="17" t="s">
        <v>197</v>
      </c>
      <c r="D489" s="17" t="str">
        <f>VLOOKUP($B489,'C2M2 V2.1'!D:E,2,FALSE)</f>
        <v>Up-to-date policies or other organizational directives define requirements for activities in the SITUATION domain</v>
      </c>
      <c r="E489" s="17" t="s">
        <v>2556</v>
      </c>
      <c r="F489" s="18" t="s">
        <v>2557</v>
      </c>
    </row>
    <row r="490" spans="1:6" s="15" customFormat="1" ht="24" x14ac:dyDescent="0.3">
      <c r="A490" s="15">
        <v>489</v>
      </c>
      <c r="B490" s="16" t="s">
        <v>602</v>
      </c>
      <c r="C490" s="17" t="s">
        <v>200</v>
      </c>
      <c r="D490" s="17" t="str">
        <f>VLOOKUP($B490,'C2M2 V2.1'!D:E,2,FALSE)</f>
        <v>Responsibility, accountability, and authority for the performance of activities in the SITUATION domain are assigned to personnel</v>
      </c>
      <c r="E490" s="17" t="s">
        <v>2558</v>
      </c>
      <c r="F490" s="18" t="s">
        <v>2559</v>
      </c>
    </row>
    <row r="491" spans="1:6" ht="24" x14ac:dyDescent="0.3">
      <c r="A491" s="11">
        <v>490</v>
      </c>
      <c r="B491" s="16" t="s">
        <v>603</v>
      </c>
      <c r="C491" s="17" t="s">
        <v>198</v>
      </c>
      <c r="D491" s="17" t="str">
        <f>VLOOKUP($B491,'C2M2 V2.1'!D:E,2,FALSE)</f>
        <v>Personnel performing activities in the SITUATION domain have the skills and knowledge needed to perform their assigned responsibilities</v>
      </c>
      <c r="E491" s="17" t="s">
        <v>2560</v>
      </c>
      <c r="F491" s="18" t="s">
        <v>2561</v>
      </c>
    </row>
    <row r="492" spans="1:6" ht="24" x14ac:dyDescent="0.3">
      <c r="A492" s="15">
        <v>491</v>
      </c>
      <c r="B492" s="16" t="s">
        <v>604</v>
      </c>
      <c r="C492" s="17" t="s">
        <v>202</v>
      </c>
      <c r="D492" s="17" t="str">
        <f>VLOOKUP($B492,'C2M2 V2.1'!D:E,2,FALSE)</f>
        <v>The effectiveness of activities in the SITUATION domain is evaluated and tracked</v>
      </c>
      <c r="E492" s="17" t="s">
        <v>2562</v>
      </c>
      <c r="F492" s="18" t="s">
        <v>2563</v>
      </c>
    </row>
    <row r="493" spans="1:6" x14ac:dyDescent="0.25">
      <c r="A493" s="11">
        <v>492</v>
      </c>
      <c r="B493" s="24" t="s">
        <v>260</v>
      </c>
      <c r="C493" s="22" t="s">
        <v>2564</v>
      </c>
      <c r="D493" s="17" t="e">
        <f>VLOOKUP($B493,'C2M2 V2.1'!D:E,2,FALSE)</f>
        <v>#N/A</v>
      </c>
      <c r="E493" s="13" t="s">
        <v>2565</v>
      </c>
      <c r="F493" s="14" t="s">
        <v>2566</v>
      </c>
    </row>
    <row r="494" spans="1:6" ht="276" x14ac:dyDescent="0.25">
      <c r="A494" s="15">
        <v>493</v>
      </c>
      <c r="B494" s="23" t="s">
        <v>2835</v>
      </c>
      <c r="C494" s="21" t="s">
        <v>2567</v>
      </c>
      <c r="D494" s="17" t="e">
        <f>VLOOKUP($B494,'C2M2 V2.1'!D:E,2,FALSE)</f>
        <v>#N/A</v>
      </c>
      <c r="E494" s="17" t="s">
        <v>2568</v>
      </c>
      <c r="F494" s="18" t="s">
        <v>2569</v>
      </c>
    </row>
    <row r="495" spans="1:6" s="20" customFormat="1" x14ac:dyDescent="0.25">
      <c r="A495" s="11">
        <v>494</v>
      </c>
      <c r="B495" s="13" t="s">
        <v>2836</v>
      </c>
      <c r="C495" s="13" t="s">
        <v>2570</v>
      </c>
      <c r="D495" s="17" t="e">
        <f>VLOOKUP($B495,'C2M2 V2.1'!D:E,2,FALSE)</f>
        <v>#N/A</v>
      </c>
      <c r="E495" s="13" t="s">
        <v>2571</v>
      </c>
      <c r="F495" s="14" t="s">
        <v>2572</v>
      </c>
    </row>
    <row r="496" spans="1:6" s="20" customFormat="1" ht="72" x14ac:dyDescent="0.25">
      <c r="A496" s="15">
        <v>495</v>
      </c>
      <c r="B496" s="17" t="s">
        <v>2837</v>
      </c>
      <c r="C496" s="17" t="s">
        <v>2573</v>
      </c>
      <c r="D496" s="17" t="e">
        <f>VLOOKUP($B496,'C2M2 V2.1'!D:E,2,FALSE)</f>
        <v>#N/A</v>
      </c>
      <c r="E496" s="17" t="s">
        <v>2574</v>
      </c>
      <c r="F496" s="18" t="s">
        <v>2575</v>
      </c>
    </row>
    <row r="497" spans="1:6" ht="48" x14ac:dyDescent="0.3">
      <c r="A497" s="11">
        <v>496</v>
      </c>
      <c r="B497" s="17" t="s">
        <v>654</v>
      </c>
      <c r="C497" s="17" t="s">
        <v>261</v>
      </c>
      <c r="D497" s="17" t="str">
        <f>VLOOKUP($B497,'C2M2 V2.1'!D:E,2,FALSE)</f>
        <v>Important IT and OT third-party dependencies are identified (that is, internal and external parties on which the delivery of the function depends, including operating partners), at least in an ad hoc manner</v>
      </c>
      <c r="E497" s="17" t="s">
        <v>2576</v>
      </c>
      <c r="F497" s="18" t="s">
        <v>2577</v>
      </c>
    </row>
    <row r="498" spans="1:6" ht="36" x14ac:dyDescent="0.3">
      <c r="A498" s="15">
        <v>497</v>
      </c>
      <c r="B498" s="17" t="s">
        <v>655</v>
      </c>
      <c r="C498" s="17" t="s">
        <v>2578</v>
      </c>
      <c r="D498" s="17" t="str">
        <f>VLOOKUP($B498,'C2M2 V2.1'!D:E,2,FALSE)</f>
        <v>Third parties that have access to, control of, or custody of any IT, OT, or information assets that are important to the delivery of the function are identified, at least in an ad hoc manner</v>
      </c>
      <c r="E498" s="17" t="s">
        <v>2579</v>
      </c>
      <c r="F498" s="18" t="s">
        <v>2580</v>
      </c>
    </row>
    <row r="499" spans="1:6" s="15" customFormat="1" ht="48" x14ac:dyDescent="0.3">
      <c r="A499" s="11">
        <v>498</v>
      </c>
      <c r="B499" s="17" t="s">
        <v>656</v>
      </c>
      <c r="C499" s="17" t="s">
        <v>264</v>
      </c>
      <c r="D499" s="17" t="str">
        <f>VLOOKUP($B499,'C2M2 V2.1'!D:E,2,FALSE)</f>
        <v>A defined method is followed to identify risks arising from suppliers and other third parties</v>
      </c>
      <c r="E499" s="17" t="s">
        <v>2581</v>
      </c>
      <c r="F499" s="18" t="s">
        <v>2582</v>
      </c>
    </row>
    <row r="500" spans="1:6" ht="48" x14ac:dyDescent="0.3">
      <c r="A500" s="15">
        <v>499</v>
      </c>
      <c r="B500" s="17" t="s">
        <v>657</v>
      </c>
      <c r="C500" s="17" t="s">
        <v>265</v>
      </c>
      <c r="D500" s="17" t="str">
        <f>VLOOKUP($B500,'C2M2 V2.1'!D:E,2,FALSE)</f>
        <v>Third parties are prioritized according to established criteria (for example, importance to the delivery of the function, impact of a compromise or disruption, ability to negotiate cybersecurity requirements within contracts)</v>
      </c>
      <c r="E500" s="17" t="s">
        <v>2583</v>
      </c>
      <c r="F500" s="18" t="s">
        <v>2584</v>
      </c>
    </row>
    <row r="501" spans="1:6" s="15" customFormat="1" ht="36" x14ac:dyDescent="0.3">
      <c r="A501" s="11">
        <v>500</v>
      </c>
      <c r="B501" s="17" t="s">
        <v>658</v>
      </c>
      <c r="C501" s="17" t="s">
        <v>266</v>
      </c>
      <c r="D501" s="17" t="str">
        <f>VLOOKUP($B501,'C2M2 V2.1'!D:E,2,FALSE)</f>
        <v>Escalated prioritization is assigned to suppliers and other third parties whose compromise or disruption could cause significant consequences (for example, single-source suppliers, suppliers with privileged access)</v>
      </c>
      <c r="E501" s="17" t="s">
        <v>2585</v>
      </c>
      <c r="F501" s="18" t="s">
        <v>2586</v>
      </c>
    </row>
    <row r="502" spans="1:6" x14ac:dyDescent="0.3">
      <c r="A502" s="15">
        <v>501</v>
      </c>
      <c r="B502" s="13" t="s">
        <v>2838</v>
      </c>
      <c r="C502" s="13" t="s">
        <v>2587</v>
      </c>
      <c r="D502" s="17" t="e">
        <f>VLOOKUP($B502,'C2M2 V2.1'!D:E,2,FALSE)</f>
        <v>#N/A</v>
      </c>
      <c r="E502" s="13" t="s">
        <v>2588</v>
      </c>
      <c r="F502" s="14" t="s">
        <v>2589</v>
      </c>
    </row>
    <row r="503" spans="1:6" ht="120" x14ac:dyDescent="0.3">
      <c r="A503" s="11">
        <v>502</v>
      </c>
      <c r="B503" s="17" t="s">
        <v>2839</v>
      </c>
      <c r="C503" s="17" t="s">
        <v>2590</v>
      </c>
      <c r="D503" s="17" t="e">
        <f>VLOOKUP($B503,'C2M2 V2.1'!D:E,2,FALSE)</f>
        <v>#N/A</v>
      </c>
      <c r="E503" s="17" t="s">
        <v>2591</v>
      </c>
      <c r="F503" s="18" t="s">
        <v>2592</v>
      </c>
    </row>
    <row r="504" spans="1:6" ht="36" x14ac:dyDescent="0.3">
      <c r="A504" s="15">
        <v>503</v>
      </c>
      <c r="B504" s="17" t="s">
        <v>660</v>
      </c>
      <c r="C504" s="17" t="s">
        <v>267</v>
      </c>
      <c r="D504" s="17" t="str">
        <f>VLOOKUP($B504,'C2M2 V2.1'!D:E,2,FALSE)</f>
        <v>The selection of suppliers and other third parties includes consideration of their cybersecurity qualifications, at least in an ad hoc manner</v>
      </c>
      <c r="E504" s="17" t="s">
        <v>2593</v>
      </c>
      <c r="F504" s="18" t="s">
        <v>2594</v>
      </c>
    </row>
    <row r="505" spans="1:6" ht="24" x14ac:dyDescent="0.3">
      <c r="A505" s="11">
        <v>504</v>
      </c>
      <c r="B505" s="17" t="s">
        <v>661</v>
      </c>
      <c r="C505" s="17" t="s">
        <v>268</v>
      </c>
      <c r="D505" s="17" t="str">
        <f>VLOOKUP($B505,'C2M2 V2.1'!D:E,2,FALSE)</f>
        <v>The selection of products and services includes consideration of their cybersecurity capabilities, at least in an ad hoc manner</v>
      </c>
      <c r="E505" s="17" t="s">
        <v>2595</v>
      </c>
      <c r="F505" s="18" t="s">
        <v>2596</v>
      </c>
    </row>
    <row r="506" spans="1:6" ht="36" x14ac:dyDescent="0.3">
      <c r="A506" s="15">
        <v>505</v>
      </c>
      <c r="B506" s="17" t="s">
        <v>662</v>
      </c>
      <c r="C506" s="17" t="s">
        <v>269</v>
      </c>
      <c r="D506" s="17" t="str">
        <f>VLOOKUP($B506,'C2M2 V2.1'!D:E,2,FALSE)</f>
        <v>A defined method is followed to identify cybersecurity requirements and implement associated controls that protect against the risks arising from suppliers and other third parties</v>
      </c>
      <c r="E506" s="17" t="s">
        <v>2597</v>
      </c>
      <c r="F506" s="18" t="s">
        <v>2598</v>
      </c>
    </row>
    <row r="507" spans="1:6" ht="24" x14ac:dyDescent="0.3">
      <c r="A507" s="11">
        <v>506</v>
      </c>
      <c r="B507" s="17" t="s">
        <v>663</v>
      </c>
      <c r="C507" s="17" t="s">
        <v>270</v>
      </c>
      <c r="D507" s="17" t="str">
        <f>VLOOKUP($B507,'C2M2 V2.1'!D:E,2,FALSE)</f>
        <v>A defined method is followed to evaluate and select suppliers and other third parties</v>
      </c>
      <c r="E507" s="17" t="s">
        <v>2599</v>
      </c>
      <c r="F507" s="18" t="s">
        <v>2600</v>
      </c>
    </row>
    <row r="508" spans="1:6" s="20" customFormat="1" ht="24" x14ac:dyDescent="0.25">
      <c r="A508" s="15">
        <v>507</v>
      </c>
      <c r="B508" s="17" t="s">
        <v>664</v>
      </c>
      <c r="C508" s="17" t="s">
        <v>271</v>
      </c>
      <c r="D508" s="17" t="str">
        <f>VLOOKUP($B508,'C2M2 V2.1'!D:E,2,FALSE)</f>
        <v>More rigorous cybersecurity controls are implemented for higher priority suppliers and other third parties</v>
      </c>
      <c r="E508" s="17" t="s">
        <v>2601</v>
      </c>
      <c r="F508" s="18" t="s">
        <v>2602</v>
      </c>
    </row>
    <row r="509" spans="1:6" ht="24" x14ac:dyDescent="0.3">
      <c r="A509" s="11">
        <v>508</v>
      </c>
      <c r="B509" s="17" t="s">
        <v>665</v>
      </c>
      <c r="C509" s="17" t="s">
        <v>2603</v>
      </c>
      <c r="D509" s="17" t="str">
        <f>VLOOKUP($B509,'C2M2 V2.1'!D:E,2,FALSE)</f>
        <v>Cybersecurity requirements (for example, vulnerability notification, incident-related SLA requirements) are formalized in agreements with suppliers and other third parties</v>
      </c>
      <c r="E509" s="17" t="s">
        <v>2604</v>
      </c>
      <c r="F509" s="18" t="s">
        <v>2605</v>
      </c>
    </row>
    <row r="510" spans="1:6" ht="24" x14ac:dyDescent="0.3">
      <c r="A510" s="15">
        <v>509</v>
      </c>
      <c r="B510" s="17" t="s">
        <v>666</v>
      </c>
      <c r="C510" s="17" t="s">
        <v>273</v>
      </c>
      <c r="D510" s="17" t="str">
        <f>VLOOKUP($B510,'C2M2 V2.1'!D:E,2,FALSE)</f>
        <v>Suppliers and other third parties periodically attest to their ability to meet cybersecurity requirements</v>
      </c>
      <c r="E510" s="17" t="s">
        <v>2606</v>
      </c>
      <c r="F510" s="18" t="s">
        <v>2607</v>
      </c>
    </row>
    <row r="511" spans="1:6" ht="36" x14ac:dyDescent="0.3">
      <c r="A511" s="11">
        <v>510</v>
      </c>
      <c r="B511" s="17" t="s">
        <v>667</v>
      </c>
      <c r="C511" s="17" t="s">
        <v>274</v>
      </c>
      <c r="D511" s="17" t="str">
        <f>VLOOKUP($B511,'C2M2 V2.1'!D:E,2,FALSE)</f>
        <v>Cybersecurity requirements for suppliers and other third parties include secure software and secure product development requirements where appropriate</v>
      </c>
      <c r="E511" s="17" t="s">
        <v>2608</v>
      </c>
      <c r="F511" s="18" t="s">
        <v>2609</v>
      </c>
    </row>
    <row r="512" spans="1:6" s="15" customFormat="1" ht="24" x14ac:dyDescent="0.3">
      <c r="A512" s="15">
        <v>511</v>
      </c>
      <c r="B512" s="17" t="s">
        <v>668</v>
      </c>
      <c r="C512" s="17" t="s">
        <v>2610</v>
      </c>
      <c r="D512" s="17" t="str">
        <f>VLOOKUP($B512,'C2M2 V2.1'!D:E,2,FALSE)</f>
        <v>Selection criteria for products include consideration of end-of-life and end-of-support timelines</v>
      </c>
      <c r="E512" s="17" t="s">
        <v>2611</v>
      </c>
      <c r="F512" s="18" t="s">
        <v>2612</v>
      </c>
    </row>
    <row r="513" spans="1:6" ht="24" x14ac:dyDescent="0.3">
      <c r="A513" s="11">
        <v>512</v>
      </c>
      <c r="B513" s="17" t="s">
        <v>669</v>
      </c>
      <c r="C513" s="17" t="s">
        <v>276</v>
      </c>
      <c r="D513" s="17" t="str">
        <f>VLOOKUP($B513,'C2M2 V2.1'!D:E,2,FALSE)</f>
        <v>Selection criteria include consideration of safeguards against counterfeit or compromised software, hardware, and services</v>
      </c>
      <c r="E513" s="17" t="s">
        <v>2613</v>
      </c>
      <c r="F513" s="18" t="s">
        <v>2614</v>
      </c>
    </row>
    <row r="514" spans="1:6" ht="24" x14ac:dyDescent="0.3">
      <c r="A514" s="15">
        <v>513</v>
      </c>
      <c r="B514" s="17" t="s">
        <v>670</v>
      </c>
      <c r="C514" s="17" t="s">
        <v>2615</v>
      </c>
      <c r="D514" s="17" t="str">
        <f>VLOOKUP($B514,'C2M2 V2.1'!D:E,2,FALSE)</f>
        <v>Selection criteria for higher priority assets include evaluation of bills of material for key asset elements, such as hardware and software</v>
      </c>
      <c r="E514" s="17" t="s">
        <v>2616</v>
      </c>
      <c r="F514" s="18" t="s">
        <v>2617</v>
      </c>
    </row>
    <row r="515" spans="1:6" x14ac:dyDescent="0.3">
      <c r="A515" s="11">
        <v>514</v>
      </c>
      <c r="B515" s="13" t="s">
        <v>2840</v>
      </c>
      <c r="C515" s="13" t="s">
        <v>1174</v>
      </c>
      <c r="D515" s="17" t="e">
        <f>VLOOKUP($B515,'C2M2 V2.1'!D:E,2,FALSE)</f>
        <v>#N/A</v>
      </c>
      <c r="E515" s="13" t="s">
        <v>1175</v>
      </c>
      <c r="F515" s="14" t="s">
        <v>1176</v>
      </c>
    </row>
    <row r="516" spans="1:6" ht="72" x14ac:dyDescent="0.3">
      <c r="A516" s="15">
        <v>515</v>
      </c>
      <c r="B516" s="17" t="s">
        <v>2841</v>
      </c>
      <c r="C516" s="17" t="s">
        <v>1178</v>
      </c>
      <c r="D516" s="17" t="e">
        <f>VLOOKUP($B516,'C2M2 V2.1'!D:E,2,FALSE)</f>
        <v>#N/A</v>
      </c>
      <c r="E516" s="17" t="s">
        <v>1179</v>
      </c>
      <c r="F516" s="18" t="s">
        <v>1180</v>
      </c>
    </row>
    <row r="517" spans="1:6" ht="24" x14ac:dyDescent="0.3">
      <c r="A517" s="11">
        <v>516</v>
      </c>
      <c r="B517" s="17" t="s">
        <v>673</v>
      </c>
      <c r="C517" s="17" t="s">
        <v>2618</v>
      </c>
      <c r="D517" s="17" t="str">
        <f>VLOOKUP($B517,'C2M2 V2.1'!D:E,2,FALSE)</f>
        <v>Documented procedures are established, followed, and maintained for activities in the THIRD-PARTIES domain</v>
      </c>
      <c r="E517" s="17" t="s">
        <v>2619</v>
      </c>
      <c r="F517" s="18" t="s">
        <v>2620</v>
      </c>
    </row>
    <row r="518" spans="1:6" ht="24" x14ac:dyDescent="0.3">
      <c r="A518" s="15">
        <v>517</v>
      </c>
      <c r="B518" s="17" t="s">
        <v>674</v>
      </c>
      <c r="C518" s="17" t="s">
        <v>282</v>
      </c>
      <c r="D518" s="17" t="str">
        <f>VLOOKUP($B518,'C2M2 V2.1'!D:E,2,FALSE)</f>
        <v>Adequate resources (people, funding, and tools) are provided to support activities in the THIRD-PARTIES domain</v>
      </c>
      <c r="E518" s="17" t="s">
        <v>2621</v>
      </c>
      <c r="F518" s="18" t="s">
        <v>2622</v>
      </c>
    </row>
    <row r="519" spans="1:6" ht="24" x14ac:dyDescent="0.3">
      <c r="A519" s="11">
        <v>518</v>
      </c>
      <c r="B519" s="17" t="s">
        <v>675</v>
      </c>
      <c r="C519" s="17" t="s">
        <v>284</v>
      </c>
      <c r="D519" s="17" t="str">
        <f>VLOOKUP($B519,'C2M2 V2.1'!D:E,2,FALSE)</f>
        <v>Up-to-date policies or other organizational directives define requirements for activities in the THIRD-PARTIES domain</v>
      </c>
      <c r="E519" s="17" t="s">
        <v>2623</v>
      </c>
      <c r="F519" s="18" t="s">
        <v>2624</v>
      </c>
    </row>
    <row r="520" spans="1:6" ht="24" x14ac:dyDescent="0.3">
      <c r="A520" s="15">
        <v>519</v>
      </c>
      <c r="B520" s="17" t="s">
        <v>676</v>
      </c>
      <c r="C520" s="17" t="s">
        <v>287</v>
      </c>
      <c r="D520" s="17" t="str">
        <f>VLOOKUP($B520,'C2M2 V2.1'!D:E,2,FALSE)</f>
        <v>Responsibility, accountability, and authority for the performance of activities in the THIRD-PARTIES domain are assigned to personnel</v>
      </c>
      <c r="E520" s="17" t="s">
        <v>2625</v>
      </c>
      <c r="F520" s="18" t="s">
        <v>2626</v>
      </c>
    </row>
    <row r="521" spans="1:6" ht="24" x14ac:dyDescent="0.3">
      <c r="A521" s="11">
        <v>520</v>
      </c>
      <c r="B521" s="17" t="s">
        <v>677</v>
      </c>
      <c r="C521" s="17" t="s">
        <v>2627</v>
      </c>
      <c r="D521" s="17" t="str">
        <f>VLOOKUP($B521,'C2M2 V2.1'!D:E,2,FALSE)</f>
        <v>Personnel performing activities in the THIRD-PARTIES domain have the skills and knowledge needed to perform their assigned responsibilities</v>
      </c>
      <c r="E521" s="17" t="s">
        <v>2628</v>
      </c>
      <c r="F521" s="18" t="s">
        <v>2629</v>
      </c>
    </row>
    <row r="522" spans="1:6" ht="24" x14ac:dyDescent="0.3">
      <c r="A522" s="15">
        <v>521</v>
      </c>
      <c r="B522" s="17" t="s">
        <v>678</v>
      </c>
      <c r="C522" s="17" t="s">
        <v>289</v>
      </c>
      <c r="D522" s="17" t="str">
        <f>VLOOKUP($B522,'C2M2 V2.1'!D:E,2,FALSE)</f>
        <v>The effectiveness of activities in the THIRD-PARTIES domain is evaluated and tracked</v>
      </c>
      <c r="E522" s="17" t="s">
        <v>2630</v>
      </c>
      <c r="F522" s="18" t="s">
        <v>2631</v>
      </c>
    </row>
    <row r="523" spans="1:6" x14ac:dyDescent="0.3">
      <c r="A523" s="11">
        <v>522</v>
      </c>
      <c r="B523" s="12" t="s">
        <v>47</v>
      </c>
      <c r="C523" s="13" t="s">
        <v>2632</v>
      </c>
      <c r="D523" s="17" t="e">
        <f>VLOOKUP($B523,'C2M2 V2.1'!D:E,2,FALSE)</f>
        <v>#N/A</v>
      </c>
      <c r="E523" s="13" t="s">
        <v>2633</v>
      </c>
      <c r="F523" s="14" t="s">
        <v>2634</v>
      </c>
    </row>
    <row r="524" spans="1:6" ht="180" x14ac:dyDescent="0.3">
      <c r="A524" s="15">
        <v>523</v>
      </c>
      <c r="B524" s="16" t="s">
        <v>2635</v>
      </c>
      <c r="C524" s="17" t="s">
        <v>2636</v>
      </c>
      <c r="D524" s="17" t="e">
        <f>VLOOKUP($B524,'C2M2 V2.1'!D:E,2,FALSE)</f>
        <v>#N/A</v>
      </c>
      <c r="E524" s="17" t="s">
        <v>2637</v>
      </c>
      <c r="F524" s="18" t="s">
        <v>2638</v>
      </c>
    </row>
    <row r="525" spans="1:6" x14ac:dyDescent="0.3">
      <c r="A525" s="11">
        <v>524</v>
      </c>
      <c r="B525" s="12" t="s">
        <v>2639</v>
      </c>
      <c r="C525" s="13" t="s">
        <v>2640</v>
      </c>
      <c r="D525" s="17" t="e">
        <f>VLOOKUP($B525,'C2M2 V2.1'!D:E,2,FALSE)</f>
        <v>#N/A</v>
      </c>
      <c r="E525" s="13" t="s">
        <v>2641</v>
      </c>
      <c r="F525" s="14" t="s">
        <v>2642</v>
      </c>
    </row>
    <row r="526" spans="1:6" ht="96" x14ac:dyDescent="0.3">
      <c r="A526" s="15">
        <v>525</v>
      </c>
      <c r="B526" s="16" t="s">
        <v>2643</v>
      </c>
      <c r="C526" s="17" t="s">
        <v>2644</v>
      </c>
      <c r="D526" s="17" t="e">
        <f>VLOOKUP($B526,'C2M2 V2.1'!D:E,2,FALSE)</f>
        <v>#N/A</v>
      </c>
      <c r="E526" s="17" t="s">
        <v>2645</v>
      </c>
      <c r="F526" s="18" t="s">
        <v>2646</v>
      </c>
    </row>
    <row r="527" spans="1:6" ht="24" x14ac:dyDescent="0.3">
      <c r="A527" s="11">
        <v>526</v>
      </c>
      <c r="B527" s="16" t="s">
        <v>473</v>
      </c>
      <c r="C527" s="17" t="s">
        <v>48</v>
      </c>
      <c r="D527" s="17" t="str">
        <f>VLOOKUP($B527,'C2M2 V2.1'!D:E,2,FALSE)</f>
        <v>Information sources to support cybersecurity vulnerability discovery are identified, at least in an ad hoc manner</v>
      </c>
      <c r="E527" s="17" t="s">
        <v>2647</v>
      </c>
      <c r="F527" s="18" t="s">
        <v>2648</v>
      </c>
    </row>
    <row r="528" spans="1:6" s="15" customFormat="1" ht="24" x14ac:dyDescent="0.3">
      <c r="A528" s="15">
        <v>527</v>
      </c>
      <c r="B528" s="16" t="s">
        <v>474</v>
      </c>
      <c r="C528" s="17" t="s">
        <v>49</v>
      </c>
      <c r="D528" s="17" t="str">
        <f>VLOOKUP($B528,'C2M2 V2.1'!D:E,2,FALSE)</f>
        <v>Cybersecurity vulnerability information is gathered and interpreted for the function, at least in an ad hoc manner</v>
      </c>
      <c r="E528" s="17" t="s">
        <v>2649</v>
      </c>
      <c r="F528" s="18" t="s">
        <v>2650</v>
      </c>
    </row>
    <row r="529" spans="1:6" ht="24" x14ac:dyDescent="0.3">
      <c r="A529" s="11">
        <v>528</v>
      </c>
      <c r="B529" s="16" t="s">
        <v>475</v>
      </c>
      <c r="C529" s="17" t="s">
        <v>50</v>
      </c>
      <c r="D529" s="17" t="str">
        <f>VLOOKUP($B529,'C2M2 V2.1'!D:E,2,FALSE)</f>
        <v>Cybersecurity vulnerability assessments are performed, at least in an ad hoc manner</v>
      </c>
      <c r="E529" s="17" t="s">
        <v>2651</v>
      </c>
      <c r="F529" s="18" t="s">
        <v>2652</v>
      </c>
    </row>
    <row r="530" spans="1:6" ht="36" x14ac:dyDescent="0.3">
      <c r="A530" s="15">
        <v>529</v>
      </c>
      <c r="B530" s="16" t="s">
        <v>476</v>
      </c>
      <c r="C530" s="17" t="s">
        <v>51</v>
      </c>
      <c r="D530" s="17" t="str">
        <f>VLOOKUP($B530,'C2M2 V2.1'!D:E,2,FALSE)</f>
        <v>Cybersecurity vulnerabilities that are relevant to the delivery of the function are mitigated, at least in an ad hoc manner</v>
      </c>
      <c r="E530" s="17" t="s">
        <v>2653</v>
      </c>
      <c r="F530" s="18" t="s">
        <v>2654</v>
      </c>
    </row>
    <row r="531" spans="1:6" ht="24" x14ac:dyDescent="0.3">
      <c r="A531" s="11">
        <v>530</v>
      </c>
      <c r="B531" s="16" t="s">
        <v>477</v>
      </c>
      <c r="C531" s="17" t="s">
        <v>2655</v>
      </c>
      <c r="D531" s="17" t="str">
        <f>VLOOKUP($B531,'C2M2 V2.1'!D:E,2,FALSE)</f>
        <v>Cybersecurity vulnerability information sources that collectively address higher priority assets are monitored</v>
      </c>
      <c r="E531" s="17" t="s">
        <v>2656</v>
      </c>
      <c r="F531" s="18" t="s">
        <v>2657</v>
      </c>
    </row>
    <row r="532" spans="1:6" ht="24" x14ac:dyDescent="0.3">
      <c r="A532" s="15">
        <v>531</v>
      </c>
      <c r="B532" s="16" t="s">
        <v>478</v>
      </c>
      <c r="C532" s="17" t="s">
        <v>53</v>
      </c>
      <c r="D532" s="17" t="str">
        <f>VLOOKUP($B532,'C2M2 V2.1'!D:E,2,FALSE)</f>
        <v>Cybersecurity vulnerability assessments are performed periodically and according to defined triggers, such as system changes and external events</v>
      </c>
      <c r="E532" s="17" t="s">
        <v>2658</v>
      </c>
      <c r="F532" s="18" t="s">
        <v>2659</v>
      </c>
    </row>
    <row r="533" spans="1:6" ht="24" x14ac:dyDescent="0.3">
      <c r="A533" s="11">
        <v>532</v>
      </c>
      <c r="B533" s="16" t="s">
        <v>479</v>
      </c>
      <c r="C533" s="17" t="s">
        <v>54</v>
      </c>
      <c r="D533" s="17" t="str">
        <f>VLOOKUP($B533,'C2M2 V2.1'!D:E,2,FALSE)</f>
        <v>Identified cybersecurity vulnerabilities are analyzed and prioritized, and are addressed accordingly</v>
      </c>
      <c r="E533" s="17" t="s">
        <v>2660</v>
      </c>
      <c r="F533" s="18" t="s">
        <v>2661</v>
      </c>
    </row>
    <row r="534" spans="1:6" ht="24" x14ac:dyDescent="0.3">
      <c r="A534" s="15">
        <v>533</v>
      </c>
      <c r="B534" s="16" t="s">
        <v>480</v>
      </c>
      <c r="C534" s="17" t="s">
        <v>2662</v>
      </c>
      <c r="D534" s="17" t="str">
        <f>VLOOKUP($B534,'C2M2 V2.1'!D:E,2,FALSE)</f>
        <v>Operational impact to the function is evaluated prior to deploying patches or other mitigations</v>
      </c>
      <c r="E534" s="17" t="s">
        <v>2663</v>
      </c>
      <c r="F534" s="18" t="s">
        <v>2664</v>
      </c>
    </row>
    <row r="535" spans="1:6" ht="24" x14ac:dyDescent="0.3">
      <c r="A535" s="11">
        <v>534</v>
      </c>
      <c r="B535" s="16" t="s">
        <v>481</v>
      </c>
      <c r="C535" s="17" t="s">
        <v>2665</v>
      </c>
      <c r="D535" s="17" t="str">
        <f>VLOOKUP($B535,'C2M2 V2.1'!D:E,2,FALSE)</f>
        <v>Information on discovered cybersecurity vulnerabilities is shared with organization-defined stakeholders</v>
      </c>
      <c r="E535" s="17" t="s">
        <v>2666</v>
      </c>
      <c r="F535" s="18" t="s">
        <v>2667</v>
      </c>
    </row>
    <row r="536" spans="1:6" ht="24" x14ac:dyDescent="0.3">
      <c r="A536" s="15">
        <v>535</v>
      </c>
      <c r="B536" s="16" t="s">
        <v>482</v>
      </c>
      <c r="C536" s="17" t="s">
        <v>59</v>
      </c>
      <c r="D536" s="17" t="str">
        <f>VLOOKUP($B536,'C2M2 V2.1'!D:E,2,FALSE)</f>
        <v>Cybersecurity vulnerability information sources that collectively address all IT and OT assets within the function are monitored</v>
      </c>
      <c r="E536" s="17" t="s">
        <v>2668</v>
      </c>
      <c r="F536" s="18" t="s">
        <v>2669</v>
      </c>
    </row>
    <row r="537" spans="1:6" ht="24" x14ac:dyDescent="0.3">
      <c r="A537" s="11">
        <v>536</v>
      </c>
      <c r="B537" s="16" t="s">
        <v>483</v>
      </c>
      <c r="C537" s="17" t="s">
        <v>2670</v>
      </c>
      <c r="D537" s="17" t="str">
        <f>VLOOKUP($B537,'C2M2 V2.1'!D:E,2,FALSE)</f>
        <v>Cybersecurity vulnerability assessments are performed by parties that are independent of the operations of the function</v>
      </c>
      <c r="E537" s="17" t="s">
        <v>2671</v>
      </c>
      <c r="F537" s="18" t="s">
        <v>2672</v>
      </c>
    </row>
    <row r="538" spans="1:6" ht="24" x14ac:dyDescent="0.3">
      <c r="A538" s="15">
        <v>537</v>
      </c>
      <c r="B538" s="16" t="s">
        <v>484</v>
      </c>
      <c r="C538" s="17" t="s">
        <v>2673</v>
      </c>
      <c r="D538" s="17" t="str">
        <f>VLOOKUP($B538,'C2M2 V2.1'!D:E,2,FALSE)</f>
        <v>Vulnerability monitoring activities include review to confirm that actions taken in response to cybersecurity vulnerabilities were effective</v>
      </c>
      <c r="E538" s="17" t="s">
        <v>2674</v>
      </c>
      <c r="F538" s="18" t="s">
        <v>2675</v>
      </c>
    </row>
    <row r="539" spans="1:6" x14ac:dyDescent="0.3">
      <c r="A539" s="11">
        <v>538</v>
      </c>
      <c r="B539" s="12" t="s">
        <v>2676</v>
      </c>
      <c r="C539" s="13" t="s">
        <v>2677</v>
      </c>
      <c r="D539" s="17" t="e">
        <f>VLOOKUP($B539,'C2M2 V2.1'!D:E,2,FALSE)</f>
        <v>#N/A</v>
      </c>
      <c r="E539" s="13" t="s">
        <v>2678</v>
      </c>
      <c r="F539" s="14" t="s">
        <v>2679</v>
      </c>
    </row>
    <row r="540" spans="1:6" ht="96" x14ac:dyDescent="0.3">
      <c r="A540" s="15">
        <v>539</v>
      </c>
      <c r="B540" s="16" t="s">
        <v>2680</v>
      </c>
      <c r="C540" s="17" t="s">
        <v>2681</v>
      </c>
      <c r="D540" s="17" t="e">
        <f>VLOOKUP($B540,'C2M2 V2.1'!D:E,2,FALSE)</f>
        <v>#N/A</v>
      </c>
      <c r="E540" s="17" t="s">
        <v>2682</v>
      </c>
      <c r="F540" s="18" t="s">
        <v>2683</v>
      </c>
    </row>
    <row r="541" spans="1:6" ht="24" x14ac:dyDescent="0.3">
      <c r="A541" s="11">
        <v>540</v>
      </c>
      <c r="B541" s="16" t="s">
        <v>486</v>
      </c>
      <c r="C541" s="17" t="s">
        <v>62</v>
      </c>
      <c r="D541" s="17" t="str">
        <f>VLOOKUP($B541,'C2M2 V2.1'!D:E,2,FALSE)</f>
        <v>Internal and external information sources to support threat management activities are identified, at least in an ad hoc manner</v>
      </c>
      <c r="E541" s="17" t="s">
        <v>2684</v>
      </c>
      <c r="F541" s="18" t="s">
        <v>2685</v>
      </c>
    </row>
    <row r="542" spans="1:6" ht="24" x14ac:dyDescent="0.3">
      <c r="A542" s="15">
        <v>541</v>
      </c>
      <c r="B542" s="16" t="s">
        <v>487</v>
      </c>
      <c r="C542" s="17" t="s">
        <v>2686</v>
      </c>
      <c r="D542" s="17" t="str">
        <f>VLOOKUP($B542,'C2M2 V2.1'!D:E,2,FALSE)</f>
        <v>Information about cybersecurity threats is gathered and interpreted for the function, at least in an ad hoc manner</v>
      </c>
      <c r="E542" s="17" t="s">
        <v>2687</v>
      </c>
      <c r="F542" s="18" t="s">
        <v>2688</v>
      </c>
    </row>
    <row r="543" spans="1:6" ht="36" x14ac:dyDescent="0.3">
      <c r="A543" s="11">
        <v>542</v>
      </c>
      <c r="B543" s="16" t="s">
        <v>488</v>
      </c>
      <c r="C543" s="17" t="s">
        <v>65</v>
      </c>
      <c r="D543" s="17" t="str">
        <f>VLOOKUP($B543,'C2M2 V2.1'!D:E,2,FALSE)</f>
        <v>Threat objectives for the function are identified, at least in an ad hoc manner</v>
      </c>
      <c r="E543" s="17" t="s">
        <v>2689</v>
      </c>
      <c r="F543" s="18" t="s">
        <v>2690</v>
      </c>
    </row>
    <row r="544" spans="1:6" s="20" customFormat="1" ht="24" x14ac:dyDescent="0.25">
      <c r="A544" s="15">
        <v>543</v>
      </c>
      <c r="B544" s="16" t="s">
        <v>489</v>
      </c>
      <c r="C544" s="17" t="s">
        <v>2691</v>
      </c>
      <c r="D544" s="17" t="str">
        <f>VLOOKUP($B544,'C2M2 V2.1'!D:E,2,FALSE)</f>
        <v>Threats that are relevant to the delivery of the function are addressed, at least in an ad hoc manner</v>
      </c>
      <c r="E544" s="17" t="s">
        <v>2692</v>
      </c>
      <c r="F544" s="18" t="s">
        <v>2693</v>
      </c>
    </row>
    <row r="545" spans="1:6" ht="36" x14ac:dyDescent="0.3">
      <c r="A545" s="11">
        <v>544</v>
      </c>
      <c r="B545" s="16" t="s">
        <v>490</v>
      </c>
      <c r="C545" s="17" t="s">
        <v>67</v>
      </c>
      <c r="D545" s="17" t="str">
        <f>VLOOKUP($B545,'C2M2 V2.1'!D:E,2,FALSE)</f>
        <v>A threat profile for the function is established that includes threat objectives and additional threat characteristics (for example, threat actor types, motives, capabilities, and targets)</v>
      </c>
      <c r="E545" s="17" t="s">
        <v>2694</v>
      </c>
      <c r="F545" s="18" t="s">
        <v>2695</v>
      </c>
    </row>
    <row r="546" spans="1:6" ht="24" x14ac:dyDescent="0.3">
      <c r="A546" s="15">
        <v>545</v>
      </c>
      <c r="B546" s="16" t="s">
        <v>491</v>
      </c>
      <c r="C546" s="17" t="s">
        <v>68</v>
      </c>
      <c r="D546" s="17" t="str">
        <f>VLOOKUP($B546,'C2M2 V2.1'!D:E,2,FALSE)</f>
        <v>Threat information sources that collectively address all components of the threat profile are prioritized and monitored</v>
      </c>
      <c r="E546" s="17" t="s">
        <v>2696</v>
      </c>
      <c r="F546" s="18" t="s">
        <v>2697</v>
      </c>
    </row>
    <row r="547" spans="1:6" ht="36" x14ac:dyDescent="0.3">
      <c r="A547" s="11">
        <v>546</v>
      </c>
      <c r="B547" s="16" t="s">
        <v>492</v>
      </c>
      <c r="C547" s="17" t="s">
        <v>2698</v>
      </c>
      <c r="D547" s="17" t="str">
        <f>VLOOKUP($B547,'C2M2 V2.1'!D:E,2,FALSE)</f>
        <v>Identified threats are analyzed and prioritized and are addressed accordingly</v>
      </c>
      <c r="E547" s="17" t="s">
        <v>2699</v>
      </c>
      <c r="F547" s="18" t="s">
        <v>2700</v>
      </c>
    </row>
    <row r="548" spans="1:6" ht="36" x14ac:dyDescent="0.3">
      <c r="A548" s="15">
        <v>547</v>
      </c>
      <c r="B548" s="16" t="s">
        <v>493</v>
      </c>
      <c r="C548" s="17" t="s">
        <v>70</v>
      </c>
      <c r="D548" s="17" t="str">
        <f>VLOOKUP($B548,'C2M2 V2.1'!D:E,2,FALSE)</f>
        <v>Threat information is exchanged with stakeholders (for example, executives, operations staff, government, connected organizations, vendors, sector organizations, regulators, Information Sharing and Analysis Centers [ISACs])</v>
      </c>
      <c r="E548" s="17" t="s">
        <v>2701</v>
      </c>
      <c r="F548" s="18" t="s">
        <v>2702</v>
      </c>
    </row>
    <row r="549" spans="1:6" ht="24" x14ac:dyDescent="0.3">
      <c r="A549" s="11">
        <v>548</v>
      </c>
      <c r="B549" s="16" t="s">
        <v>494</v>
      </c>
      <c r="C549" s="17" t="s">
        <v>2703</v>
      </c>
      <c r="D549" s="17" t="str">
        <f>VLOOKUP($B549,'C2M2 V2.1'!D:E,2,FALSE)</f>
        <v>The threat profile for the function is updated periodically and according to defined triggers, such as system changes and external events</v>
      </c>
      <c r="E549" s="17" t="s">
        <v>2704</v>
      </c>
      <c r="F549" s="18" t="s">
        <v>2705</v>
      </c>
    </row>
    <row r="550" spans="1:6" ht="24" x14ac:dyDescent="0.3">
      <c r="A550" s="15">
        <v>549</v>
      </c>
      <c r="B550" s="16" t="s">
        <v>495</v>
      </c>
      <c r="C550" s="17" t="s">
        <v>2706</v>
      </c>
      <c r="D550" s="17" t="str">
        <f>VLOOKUP($B550,'C2M2 V2.1'!D:E,2,FALSE)</f>
        <v>Threat monitoring and response activities leverage and trigger predefined states of operation (SITUATION-3g)</v>
      </c>
      <c r="E550" s="17" t="s">
        <v>2707</v>
      </c>
      <c r="F550" s="18" t="s">
        <v>2708</v>
      </c>
    </row>
    <row r="551" spans="1:6" ht="24" x14ac:dyDescent="0.3">
      <c r="A551" s="11">
        <v>550</v>
      </c>
      <c r="B551" s="16" t="s">
        <v>496</v>
      </c>
      <c r="C551" s="17" t="s">
        <v>72</v>
      </c>
      <c r="D551" s="17" t="str">
        <f>VLOOKUP($B551,'C2M2 V2.1'!D:E,2,FALSE)</f>
        <v>Secure, near-real-time methods are used for receiving and sharing threat information to enable rapid analysis and action</v>
      </c>
      <c r="E551" s="17" t="s">
        <v>2709</v>
      </c>
      <c r="F551" s="18" t="s">
        <v>2710</v>
      </c>
    </row>
    <row r="552" spans="1:6" x14ac:dyDescent="0.3">
      <c r="A552" s="15">
        <v>551</v>
      </c>
      <c r="B552" s="12" t="s">
        <v>2711</v>
      </c>
      <c r="C552" s="13" t="s">
        <v>1174</v>
      </c>
      <c r="D552" s="17" t="e">
        <f>VLOOKUP($B552,'C2M2 V2.1'!D:E,2,FALSE)</f>
        <v>#N/A</v>
      </c>
      <c r="E552" s="13" t="s">
        <v>1175</v>
      </c>
      <c r="F552" s="14" t="s">
        <v>1176</v>
      </c>
    </row>
    <row r="553" spans="1:6" ht="72" x14ac:dyDescent="0.3">
      <c r="A553" s="11">
        <v>552</v>
      </c>
      <c r="B553" s="16" t="s">
        <v>2712</v>
      </c>
      <c r="C553" s="17" t="s">
        <v>1178</v>
      </c>
      <c r="D553" s="17" t="e">
        <f>VLOOKUP($B553,'C2M2 V2.1'!D:E,2,FALSE)</f>
        <v>#N/A</v>
      </c>
      <c r="E553" s="17" t="s">
        <v>1179</v>
      </c>
      <c r="F553" s="18" t="s">
        <v>1180</v>
      </c>
    </row>
    <row r="554" spans="1:6" ht="24" x14ac:dyDescent="0.3">
      <c r="A554" s="15">
        <v>553</v>
      </c>
      <c r="B554" s="16" t="s">
        <v>497</v>
      </c>
      <c r="C554" s="17" t="s">
        <v>73</v>
      </c>
      <c r="D554" s="17" t="str">
        <f>VLOOKUP($B554,'C2M2 V2.1'!D:E,2,FALSE)</f>
        <v>Documented procedures are established, followed, and maintained for activities in the THREAT domain</v>
      </c>
      <c r="E554" s="17" t="s">
        <v>2713</v>
      </c>
      <c r="F554" s="18" t="s">
        <v>2714</v>
      </c>
    </row>
    <row r="555" spans="1:6" ht="24" x14ac:dyDescent="0.3">
      <c r="A555" s="11">
        <v>554</v>
      </c>
      <c r="B555" s="16" t="s">
        <v>498</v>
      </c>
      <c r="C555" s="17" t="s">
        <v>75</v>
      </c>
      <c r="D555" s="17" t="str">
        <f>VLOOKUP($B555,'C2M2 V2.1'!D:E,2,FALSE)</f>
        <v>Adequate resources (people, funding, and tools) are provided to support activities in the THREAT domain</v>
      </c>
      <c r="E555" s="17" t="s">
        <v>2715</v>
      </c>
      <c r="F555" s="18" t="s">
        <v>2716</v>
      </c>
    </row>
    <row r="556" spans="1:6" ht="24" x14ac:dyDescent="0.3">
      <c r="A556" s="15">
        <v>555</v>
      </c>
      <c r="B556" s="16" t="s">
        <v>499</v>
      </c>
      <c r="C556" s="17" t="s">
        <v>77</v>
      </c>
      <c r="D556" s="17" t="str">
        <f>VLOOKUP($B556,'C2M2 V2.1'!D:E,2,FALSE)</f>
        <v>Up-to-date policies or other organizational directives define requirements for activities in the THREAT domain</v>
      </c>
      <c r="E556" s="17" t="s">
        <v>2717</v>
      </c>
      <c r="F556" s="18" t="s">
        <v>2718</v>
      </c>
    </row>
    <row r="557" spans="1:6" ht="24" x14ac:dyDescent="0.3">
      <c r="A557" s="11">
        <v>556</v>
      </c>
      <c r="B557" s="16" t="s">
        <v>500</v>
      </c>
      <c r="C557" s="17" t="s">
        <v>80</v>
      </c>
      <c r="D557" s="17" t="str">
        <f>VLOOKUP($B557,'C2M2 V2.1'!D:E,2,FALSE)</f>
        <v>Responsibility, accountability, and authority for the performance of activities in the THREAT domain are assigned to personnel</v>
      </c>
      <c r="E557" s="17" t="s">
        <v>2719</v>
      </c>
      <c r="F557" s="18" t="s">
        <v>2720</v>
      </c>
    </row>
    <row r="558" spans="1:6" ht="24" x14ac:dyDescent="0.3">
      <c r="A558" s="15">
        <v>557</v>
      </c>
      <c r="B558" s="16" t="s">
        <v>501</v>
      </c>
      <c r="C558" s="17" t="s">
        <v>78</v>
      </c>
      <c r="D558" s="17" t="str">
        <f>VLOOKUP($B558,'C2M2 V2.1'!D:E,2,FALSE)</f>
        <v>Personnel performing activities in the THREAT domain have the skills and knowledge needed to perform their assigned responsibilities</v>
      </c>
      <c r="E558" s="17" t="s">
        <v>2721</v>
      </c>
      <c r="F558" s="18" t="s">
        <v>2722</v>
      </c>
    </row>
    <row r="559" spans="1:6" x14ac:dyDescent="0.3">
      <c r="A559" s="11">
        <v>558</v>
      </c>
      <c r="B559" s="16" t="s">
        <v>502</v>
      </c>
      <c r="C559" s="17" t="s">
        <v>82</v>
      </c>
      <c r="D559" s="17" t="str">
        <f>VLOOKUP($B559,'C2M2 V2.1'!D:E,2,FALSE)</f>
        <v>The effectiveness of activities in the THREAT domain is evaluated and tracked</v>
      </c>
      <c r="E559" s="17" t="s">
        <v>2723</v>
      </c>
      <c r="F559" s="18" t="s">
        <v>2724</v>
      </c>
    </row>
    <row r="560" spans="1:6" x14ac:dyDescent="0.3">
      <c r="A560" s="15">
        <v>559</v>
      </c>
      <c r="B560" s="12" t="s">
        <v>291</v>
      </c>
      <c r="C560" s="13" t="s">
        <v>2725</v>
      </c>
      <c r="D560" s="17" t="e">
        <f>VLOOKUP($B560,'C2M2 V2.1'!D:E,2,FALSE)</f>
        <v>#N/A</v>
      </c>
      <c r="E560" s="13" t="s">
        <v>2726</v>
      </c>
      <c r="F560" s="14" t="s">
        <v>2727</v>
      </c>
    </row>
    <row r="561" spans="1:6" ht="144" x14ac:dyDescent="0.3">
      <c r="A561" s="11">
        <v>560</v>
      </c>
      <c r="B561" s="16" t="s">
        <v>2728</v>
      </c>
      <c r="C561" s="17" t="s">
        <v>2729</v>
      </c>
      <c r="D561" s="17" t="e">
        <f>VLOOKUP($B561,'C2M2 V2.1'!D:E,2,FALSE)</f>
        <v>#N/A</v>
      </c>
      <c r="E561" s="17" t="s">
        <v>2730</v>
      </c>
      <c r="F561" s="18" t="s">
        <v>2731</v>
      </c>
    </row>
    <row r="562" spans="1:6" x14ac:dyDescent="0.3">
      <c r="A562" s="15">
        <v>561</v>
      </c>
      <c r="B562" s="12" t="s">
        <v>2732</v>
      </c>
      <c r="C562" s="13" t="s">
        <v>2733</v>
      </c>
      <c r="D562" s="17" t="e">
        <f>VLOOKUP($B562,'C2M2 V2.1'!D:E,2,FALSE)</f>
        <v>#N/A</v>
      </c>
      <c r="E562" s="13" t="s">
        <v>2734</v>
      </c>
      <c r="F562" s="14" t="s">
        <v>2735</v>
      </c>
    </row>
    <row r="563" spans="1:6" ht="96" x14ac:dyDescent="0.3">
      <c r="A563" s="11">
        <v>562</v>
      </c>
      <c r="B563" s="16" t="s">
        <v>2736</v>
      </c>
      <c r="C563" s="17" t="s">
        <v>2737</v>
      </c>
      <c r="D563" s="17" t="e">
        <f>VLOOKUP($B563,'C2M2 V2.1'!D:E,2,FALSE)</f>
        <v>#N/A</v>
      </c>
      <c r="E563" s="17" t="s">
        <v>2738</v>
      </c>
      <c r="F563" s="18" t="s">
        <v>2739</v>
      </c>
    </row>
    <row r="564" spans="1:6" ht="24" x14ac:dyDescent="0.3">
      <c r="A564" s="15">
        <v>563</v>
      </c>
      <c r="B564" s="16" t="s">
        <v>679</v>
      </c>
      <c r="C564" s="17" t="s">
        <v>292</v>
      </c>
      <c r="D564" s="17" t="str">
        <f>VLOOKUP($B564,'C2M2 V2.1'!D:E,2,FALSE)</f>
        <v>Personnel vetting (for example, background checks, drug tests) is performed at hire, at least in an ad hoc manner</v>
      </c>
      <c r="E564" s="17" t="s">
        <v>2740</v>
      </c>
      <c r="F564" s="18" t="s">
        <v>2741</v>
      </c>
    </row>
    <row r="565" spans="1:6" ht="24" x14ac:dyDescent="0.3">
      <c r="A565" s="11">
        <v>564</v>
      </c>
      <c r="B565" s="16" t="s">
        <v>680</v>
      </c>
      <c r="C565" s="17" t="s">
        <v>293</v>
      </c>
      <c r="D565" s="17" t="str">
        <f>VLOOKUP($B565,'C2M2 V2.1'!D:E,2,FALSE)</f>
        <v>Personnel separation procedures address cybersecurity, at least in an ad hoc manner</v>
      </c>
      <c r="E565" s="17" t="s">
        <v>2742</v>
      </c>
      <c r="F565" s="18" t="s">
        <v>2743</v>
      </c>
    </row>
    <row r="566" spans="1:6" ht="24" x14ac:dyDescent="0.3">
      <c r="A566" s="15">
        <v>565</v>
      </c>
      <c r="B566" s="16" t="s">
        <v>681</v>
      </c>
      <c r="C566" s="17" t="s">
        <v>294</v>
      </c>
      <c r="D566" s="17" t="str">
        <f>VLOOKUP($B566,'C2M2 V2.1'!D:E,2,FALSE)</f>
        <v>Personnel vetting is performed at hire and periodically for positions that have access to assets that are important to the delivery of the function</v>
      </c>
      <c r="E566" s="17" t="s">
        <v>2744</v>
      </c>
      <c r="F566" s="18" t="s">
        <v>2745</v>
      </c>
    </row>
    <row r="567" spans="1:6" ht="24" x14ac:dyDescent="0.3">
      <c r="A567" s="11">
        <v>566</v>
      </c>
      <c r="B567" s="16" t="s">
        <v>682</v>
      </c>
      <c r="C567" s="17" t="s">
        <v>295</v>
      </c>
      <c r="D567" s="17" t="str">
        <f>VLOOKUP($B567,'C2M2 V2.1'!D:E,2,FALSE)</f>
        <v>Personnel separation and transfer procedures address cybersecurity, including supplementary vetting as appropriate</v>
      </c>
      <c r="E567" s="17" t="s">
        <v>2746</v>
      </c>
      <c r="F567" s="18" t="s">
        <v>2747</v>
      </c>
    </row>
    <row r="568" spans="1:6" ht="36" x14ac:dyDescent="0.3">
      <c r="A568" s="15">
        <v>567</v>
      </c>
      <c r="B568" s="16" t="s">
        <v>683</v>
      </c>
      <c r="C568" s="17" t="s">
        <v>296</v>
      </c>
      <c r="D568" s="17" t="str">
        <f>VLOOKUP($B568,'C2M2 V2.1'!D:E,2,FALSE)</f>
        <v>Personnel are made aware of their responsibilities for protection and acceptable use of IT, OT, and information assets</v>
      </c>
      <c r="E568" s="17" t="s">
        <v>2748</v>
      </c>
      <c r="F568" s="18" t="s">
        <v>2749</v>
      </c>
    </row>
    <row r="569" spans="1:6" ht="36" x14ac:dyDescent="0.3">
      <c r="A569" s="11">
        <v>568</v>
      </c>
      <c r="B569" s="16" t="s">
        <v>684</v>
      </c>
      <c r="C569" s="17" t="s">
        <v>297</v>
      </c>
      <c r="D569" s="17" t="str">
        <f>VLOOKUP($B569,'C2M2 V2.1'!D:E,2,FALSE)</f>
        <v>Vetting is performed for all positions (including employees, vendors, and contractors) at a level commensurate with position risk</v>
      </c>
      <c r="E569" s="17" t="s">
        <v>2750</v>
      </c>
      <c r="F569" s="18" t="s">
        <v>2751</v>
      </c>
    </row>
    <row r="570" spans="1:6" x14ac:dyDescent="0.3">
      <c r="A570" s="15">
        <v>569</v>
      </c>
      <c r="B570" s="12" t="s">
        <v>2752</v>
      </c>
      <c r="C570" s="13" t="s">
        <v>2753</v>
      </c>
      <c r="D570" s="17" t="e">
        <f>VLOOKUP($B570,'C2M2 V2.1'!D:E,2,FALSE)</f>
        <v>#N/A</v>
      </c>
      <c r="E570" s="13" t="s">
        <v>2754</v>
      </c>
      <c r="F570" s="14" t="s">
        <v>2755</v>
      </c>
    </row>
    <row r="571" spans="1:6" ht="120" x14ac:dyDescent="0.3">
      <c r="A571" s="11">
        <v>570</v>
      </c>
      <c r="B571" s="16" t="s">
        <v>2756</v>
      </c>
      <c r="C571" s="17" t="s">
        <v>2757</v>
      </c>
      <c r="D571" s="17" t="e">
        <f>VLOOKUP($B571,'C2M2 V2.1'!D:E,2,FALSE)</f>
        <v>#N/A</v>
      </c>
      <c r="E571" s="17" t="s">
        <v>2758</v>
      </c>
      <c r="F571" s="18" t="s">
        <v>2759</v>
      </c>
    </row>
    <row r="572" spans="1:6" ht="36" x14ac:dyDescent="0.3">
      <c r="A572" s="15">
        <v>571</v>
      </c>
      <c r="B572" s="16" t="s">
        <v>686</v>
      </c>
      <c r="C572" s="17" t="s">
        <v>298</v>
      </c>
      <c r="D572" s="17" t="str">
        <f>VLOOKUP($B572,'C2M2 V2.1'!D:E,2,FALSE)</f>
        <v>Cybersecurity awareness activities occur, at least in an ad hoc manner</v>
      </c>
      <c r="E572" s="17" t="s">
        <v>2760</v>
      </c>
      <c r="F572" s="18" t="s">
        <v>2761</v>
      </c>
    </row>
    <row r="573" spans="1:6" ht="36" x14ac:dyDescent="0.3">
      <c r="A573" s="11">
        <v>572</v>
      </c>
      <c r="B573" s="16" t="s">
        <v>687</v>
      </c>
      <c r="C573" s="17" t="s">
        <v>299</v>
      </c>
      <c r="D573" s="17" t="str">
        <f>VLOOKUP($B573,'C2M2 V2.1'!D:E,2,FALSE)</f>
        <v>Cybersecurity awareness objectives are established and maintained</v>
      </c>
      <c r="E573" s="17" t="s">
        <v>2762</v>
      </c>
      <c r="F573" s="18" t="s">
        <v>2763</v>
      </c>
    </row>
    <row r="574" spans="1:6" ht="36" x14ac:dyDescent="0.3">
      <c r="A574" s="15">
        <v>573</v>
      </c>
      <c r="B574" s="16" t="s">
        <v>688</v>
      </c>
      <c r="C574" s="17" t="s">
        <v>2764</v>
      </c>
      <c r="D574" s="17" t="str">
        <f>VLOOKUP($B574,'C2M2 V2.1'!D:E,2,FALSE)</f>
        <v>Cybersecurity awareness objectives are aligned with the defined threat profile (THREAT-2e)</v>
      </c>
      <c r="E574" s="17" t="s">
        <v>2765</v>
      </c>
      <c r="F574" s="18" t="s">
        <v>2766</v>
      </c>
    </row>
    <row r="575" spans="1:6" ht="36" x14ac:dyDescent="0.3">
      <c r="A575" s="11">
        <v>574</v>
      </c>
      <c r="B575" s="16" t="s">
        <v>689</v>
      </c>
      <c r="C575" s="17" t="s">
        <v>2767</v>
      </c>
      <c r="D575" s="17" t="str">
        <f>VLOOKUP($B575,'C2M2 V2.1'!D:E,2,FALSE)</f>
        <v>Cybersecurity awareness activities are conducted periodically</v>
      </c>
      <c r="E575" s="17" t="s">
        <v>2768</v>
      </c>
      <c r="F575" s="18" t="s">
        <v>2769</v>
      </c>
    </row>
    <row r="576" spans="1:6" ht="24" x14ac:dyDescent="0.3">
      <c r="A576" s="15">
        <v>575</v>
      </c>
      <c r="B576" s="16" t="s">
        <v>690</v>
      </c>
      <c r="C576" s="17" t="s">
        <v>303</v>
      </c>
      <c r="D576" s="17" t="str">
        <f>VLOOKUP($B576,'C2M2 V2.1'!D:E,2,FALSE)</f>
        <v>Cybersecurity awareness activities are tailored to job role</v>
      </c>
      <c r="E576" s="17" t="s">
        <v>2770</v>
      </c>
      <c r="F576" s="18" t="s">
        <v>2771</v>
      </c>
    </row>
    <row r="577" spans="1:6" ht="24" x14ac:dyDescent="0.3">
      <c r="A577" s="11">
        <v>576</v>
      </c>
      <c r="B577" s="16" t="s">
        <v>691</v>
      </c>
      <c r="C577" s="17" t="s">
        <v>305</v>
      </c>
      <c r="D577" s="17" t="str">
        <f>VLOOKUP($B577,'C2M2 V2.1'!D:E,2,FALSE)</f>
        <v>Cybersecurity awareness activities address predefined states of operation (SITUATION-3g)</v>
      </c>
      <c r="E577" s="17" t="s">
        <v>2772</v>
      </c>
      <c r="F577" s="18" t="s">
        <v>2773</v>
      </c>
    </row>
    <row r="578" spans="1:6" x14ac:dyDescent="0.3">
      <c r="A578" s="15">
        <v>577</v>
      </c>
      <c r="B578" s="12" t="s">
        <v>2774</v>
      </c>
      <c r="C578" s="13" t="s">
        <v>2775</v>
      </c>
      <c r="D578" s="17" t="e">
        <f>VLOOKUP($B578,'C2M2 V2.1'!D:E,2,FALSE)</f>
        <v>#N/A</v>
      </c>
      <c r="E578" s="13" t="s">
        <v>2776</v>
      </c>
      <c r="F578" s="14" t="s">
        <v>2777</v>
      </c>
    </row>
    <row r="579" spans="1:6" ht="96" x14ac:dyDescent="0.3">
      <c r="A579" s="11">
        <v>578</v>
      </c>
      <c r="B579" s="16" t="s">
        <v>2778</v>
      </c>
      <c r="C579" s="17" t="s">
        <v>2779</v>
      </c>
      <c r="D579" s="17" t="e">
        <f>VLOOKUP($B579,'C2M2 V2.1'!D:E,2,FALSE)</f>
        <v>#N/A</v>
      </c>
      <c r="E579" s="17" t="s">
        <v>2780</v>
      </c>
      <c r="F579" s="18" t="s">
        <v>2781</v>
      </c>
    </row>
    <row r="580" spans="1:6" ht="36" x14ac:dyDescent="0.3">
      <c r="A580" s="15">
        <v>579</v>
      </c>
      <c r="B580" s="16" t="s">
        <v>693</v>
      </c>
      <c r="C580" s="17" t="s">
        <v>306</v>
      </c>
      <c r="D580" s="17" t="str">
        <f>VLOOKUP($B580,'C2M2 V2.1'!D:E,2,FALSE)</f>
        <v>Cybersecurity responsibilities for the function are identified, at least in an ad hoc manner</v>
      </c>
      <c r="E580" s="17" t="s">
        <v>2782</v>
      </c>
      <c r="F580" s="18" t="s">
        <v>2783</v>
      </c>
    </row>
    <row r="581" spans="1:6" ht="24" x14ac:dyDescent="0.3">
      <c r="A581" s="11">
        <v>580</v>
      </c>
      <c r="B581" s="16" t="s">
        <v>694</v>
      </c>
      <c r="C581" s="17" t="s">
        <v>307</v>
      </c>
      <c r="D581" s="17" t="str">
        <f>VLOOKUP($B581,'C2M2 V2.1'!D:E,2,FALSE)</f>
        <v>Cybersecurity responsibilities are assigned to specific people, at least in an ad hoc manner</v>
      </c>
      <c r="E581" s="17" t="s">
        <v>2784</v>
      </c>
      <c r="F581" s="18" t="s">
        <v>2785</v>
      </c>
    </row>
    <row r="582" spans="1:6" ht="36" x14ac:dyDescent="0.3">
      <c r="A582" s="15">
        <v>581</v>
      </c>
      <c r="B582" s="16" t="s">
        <v>695</v>
      </c>
      <c r="C582" s="17" t="s">
        <v>2786</v>
      </c>
      <c r="D582" s="17" t="str">
        <f>VLOOKUP($B582,'C2M2 V2.1'!D:E,2,FALSE)</f>
        <v>Cybersecurity responsibilities are assigned to specific roles, including external service providers</v>
      </c>
      <c r="E582" s="17" t="s">
        <v>2787</v>
      </c>
      <c r="F582" s="18" t="s">
        <v>2788</v>
      </c>
    </row>
    <row r="583" spans="1:6" ht="24" x14ac:dyDescent="0.3">
      <c r="A583" s="11">
        <v>582</v>
      </c>
      <c r="B583" s="16" t="s">
        <v>696</v>
      </c>
      <c r="C583" s="17" t="s">
        <v>2789</v>
      </c>
      <c r="D583" s="17" t="str">
        <f>VLOOKUP($B583,'C2M2 V2.1'!D:E,2,FALSE)</f>
        <v>Cybersecurity responsibilities are documented</v>
      </c>
      <c r="E583" s="17" t="s">
        <v>2790</v>
      </c>
      <c r="F583" s="18" t="s">
        <v>2791</v>
      </c>
    </row>
    <row r="584" spans="1:6" ht="36" x14ac:dyDescent="0.3">
      <c r="A584" s="15">
        <v>583</v>
      </c>
      <c r="B584" s="16" t="s">
        <v>697</v>
      </c>
      <c r="C584" s="17" t="s">
        <v>2792</v>
      </c>
      <c r="D584" s="17" t="str">
        <f>VLOOKUP($B584,'C2M2 V2.1'!D:E,2,FALSE)</f>
        <v>Cybersecurity responsibilities and job requirements are reviewed and updated periodically and according to defined triggers, such as system changes and changes to organizational structure</v>
      </c>
      <c r="E584" s="17" t="s">
        <v>2793</v>
      </c>
      <c r="F584" s="18" t="s">
        <v>2794</v>
      </c>
    </row>
    <row r="585" spans="1:6" ht="24" x14ac:dyDescent="0.3">
      <c r="A585" s="11">
        <v>584</v>
      </c>
      <c r="B585" s="16" t="s">
        <v>698</v>
      </c>
      <c r="C585" s="17" t="s">
        <v>311</v>
      </c>
      <c r="D585" s="17" t="str">
        <f>VLOOKUP($B585,'C2M2 V2.1'!D:E,2,FALSE)</f>
        <v>Assigned cybersecurity responsibilities are managed to ensure adequacy and redundancy of coverage, including succession planning</v>
      </c>
      <c r="E585" s="17" t="s">
        <v>2795</v>
      </c>
      <c r="F585" s="18" t="s">
        <v>2796</v>
      </c>
    </row>
    <row r="586" spans="1:6" ht="36" x14ac:dyDescent="0.3">
      <c r="A586" s="15">
        <v>585</v>
      </c>
      <c r="B586" s="16" t="s">
        <v>2797</v>
      </c>
      <c r="C586" s="17" t="s">
        <v>312</v>
      </c>
      <c r="D586" s="17" t="e">
        <f>VLOOKUP($B586,'C2M2 V2.1'!D:E,2,FALSE)</f>
        <v>#N/A</v>
      </c>
      <c r="E586" s="17" t="s">
        <v>2798</v>
      </c>
      <c r="F586" s="18" t="s">
        <v>2799</v>
      </c>
    </row>
    <row r="587" spans="1:6" x14ac:dyDescent="0.3">
      <c r="A587" s="11">
        <v>586</v>
      </c>
      <c r="B587" s="12" t="s">
        <v>2800</v>
      </c>
      <c r="C587" s="13" t="s">
        <v>2801</v>
      </c>
      <c r="D587" s="17" t="e">
        <f>VLOOKUP($B587,'C2M2 V2.1'!D:E,2,FALSE)</f>
        <v>#N/A</v>
      </c>
      <c r="E587" s="13" t="s">
        <v>2802</v>
      </c>
      <c r="F587" s="14" t="s">
        <v>2803</v>
      </c>
    </row>
    <row r="588" spans="1:6" ht="156" x14ac:dyDescent="0.3">
      <c r="A588" s="15">
        <v>587</v>
      </c>
      <c r="B588" s="16" t="s">
        <v>2804</v>
      </c>
      <c r="C588" s="17" t="s">
        <v>2805</v>
      </c>
      <c r="D588" s="17" t="e">
        <f>VLOOKUP($B588,'C2M2 V2.1'!D:E,2,FALSE)</f>
        <v>#N/A</v>
      </c>
      <c r="E588" s="17" t="s">
        <v>2806</v>
      </c>
      <c r="F588" s="18" t="s">
        <v>2807</v>
      </c>
    </row>
    <row r="589" spans="1:6" ht="24" x14ac:dyDescent="0.3">
      <c r="A589" s="11">
        <v>588</v>
      </c>
      <c r="B589" s="16" t="s">
        <v>699</v>
      </c>
      <c r="C589" s="17" t="s">
        <v>313</v>
      </c>
      <c r="D589" s="17" t="str">
        <f>VLOOKUP($B589,'C2M2 V2.1'!D:E,2,FALSE)</f>
        <v>Cybersecurity training is made available to personnel with assigned cybersecurity responsibilities, at least in an ad hoc manner</v>
      </c>
      <c r="E589" s="17" t="s">
        <v>2808</v>
      </c>
      <c r="F589" s="18" t="s">
        <v>2809</v>
      </c>
    </row>
    <row r="590" spans="1:6" ht="24" x14ac:dyDescent="0.3">
      <c r="A590" s="15">
        <v>589</v>
      </c>
      <c r="B590" s="16" t="s">
        <v>700</v>
      </c>
      <c r="C590" s="17" t="s">
        <v>2810</v>
      </c>
      <c r="D590" s="17" t="str">
        <f>VLOOKUP($B590,'C2M2 V2.1'!D:E,2,FALSE)</f>
        <v>Cybersecurity knowledge, skill, and ability requirements and gaps are identified for both current and future operational needs, at least in an ad hoc manner</v>
      </c>
      <c r="E590" s="17" t="s">
        <v>2811</v>
      </c>
      <c r="F590" s="18" t="s">
        <v>2812</v>
      </c>
    </row>
    <row r="591" spans="1:6" ht="24" x14ac:dyDescent="0.3">
      <c r="A591" s="11">
        <v>590</v>
      </c>
      <c r="B591" s="16" t="s">
        <v>701</v>
      </c>
      <c r="C591" s="17" t="s">
        <v>2813</v>
      </c>
      <c r="D591" s="17" t="str">
        <f>VLOOKUP($B591,'C2M2 V2.1'!D:E,2,FALSE)</f>
        <v>Identified cybersecurity knowledge, skill, and ability gaps are addressed through training, recruiting, and retention efforts</v>
      </c>
      <c r="E591" s="17" t="s">
        <v>2814</v>
      </c>
      <c r="F591" s="18" t="s">
        <v>2815</v>
      </c>
    </row>
    <row r="592" spans="1:6" ht="24" x14ac:dyDescent="0.3">
      <c r="A592" s="15">
        <v>591</v>
      </c>
      <c r="B592" s="16" t="s">
        <v>702</v>
      </c>
      <c r="C592" s="17" t="s">
        <v>2816</v>
      </c>
      <c r="D592" s="17" t="str">
        <f>VLOOKUP($B592,'C2M2 V2.1'!D:E,2,FALSE)</f>
        <v>Cybersecurity training is provided as a prerequisite to granting access to assets that are important to the delivery of the function</v>
      </c>
      <c r="E592" s="17" t="s">
        <v>2817</v>
      </c>
      <c r="F592" s="18" t="s">
        <v>2818</v>
      </c>
    </row>
    <row r="593" spans="1:6" ht="36" x14ac:dyDescent="0.3">
      <c r="A593" s="11">
        <v>592</v>
      </c>
      <c r="B593" s="16" t="s">
        <v>703</v>
      </c>
      <c r="C593" s="17" t="s">
        <v>319</v>
      </c>
      <c r="D593" s="17" t="str">
        <f>VLOOKUP($B593,'C2M2 V2.1'!D:E,2,FALSE)</f>
        <v>The effectiveness of training programs is evaluated periodically, and improvements are made as appropriate</v>
      </c>
      <c r="E593" s="17" t="s">
        <v>2819</v>
      </c>
      <c r="F593" s="18" t="s">
        <v>2820</v>
      </c>
    </row>
    <row r="594" spans="1:6" x14ac:dyDescent="0.3">
      <c r="A594" s="15">
        <v>593</v>
      </c>
      <c r="B594" s="12" t="s">
        <v>2821</v>
      </c>
      <c r="C594" s="13" t="s">
        <v>1174</v>
      </c>
      <c r="D594" s="17" t="e">
        <f>VLOOKUP($B594,'C2M2 V2.1'!D:E,2,FALSE)</f>
        <v>#N/A</v>
      </c>
      <c r="E594" s="13" t="s">
        <v>1175</v>
      </c>
      <c r="F594" s="14" t="s">
        <v>1176</v>
      </c>
    </row>
    <row r="595" spans="1:6" ht="72" x14ac:dyDescent="0.3">
      <c r="A595" s="11">
        <v>594</v>
      </c>
      <c r="B595" s="16" t="s">
        <v>2822</v>
      </c>
      <c r="C595" s="17" t="s">
        <v>1178</v>
      </c>
      <c r="D595" s="17" t="e">
        <f>VLOOKUP($B595,'C2M2 V2.1'!D:E,2,FALSE)</f>
        <v>#N/A</v>
      </c>
      <c r="E595" s="17" t="s">
        <v>1179</v>
      </c>
      <c r="F595" s="18" t="s">
        <v>1180</v>
      </c>
    </row>
    <row r="596" spans="1:6" ht="24" x14ac:dyDescent="0.3">
      <c r="A596" s="15">
        <v>595</v>
      </c>
      <c r="B596" s="16" t="s">
        <v>705</v>
      </c>
      <c r="C596" s="17" t="s">
        <v>320</v>
      </c>
      <c r="D596" s="17" t="str">
        <f>VLOOKUP($B596,'C2M2 V2.1'!D:E,2,FALSE)</f>
        <v>Documented procedures are established, followed, and maintained for activities in the WORKFORCE domain</v>
      </c>
      <c r="E596" s="17" t="s">
        <v>2823</v>
      </c>
      <c r="F596" s="18" t="s">
        <v>2824</v>
      </c>
    </row>
    <row r="597" spans="1:6" ht="24" x14ac:dyDescent="0.3">
      <c r="A597" s="11">
        <v>596</v>
      </c>
      <c r="B597" s="16" t="s">
        <v>706</v>
      </c>
      <c r="C597" s="17" t="s">
        <v>322</v>
      </c>
      <c r="D597" s="17" t="str">
        <f>VLOOKUP($B597,'C2M2 V2.1'!D:E,2,FALSE)</f>
        <v>Adequate resources (people, funding, and tools) are provided to support activities in the WORKFORCE domain</v>
      </c>
      <c r="E597" s="17" t="s">
        <v>2825</v>
      </c>
      <c r="F597" s="18" t="s">
        <v>2826</v>
      </c>
    </row>
    <row r="598" spans="1:6" ht="24" x14ac:dyDescent="0.3">
      <c r="A598" s="15">
        <v>597</v>
      </c>
      <c r="B598" s="16" t="s">
        <v>707</v>
      </c>
      <c r="C598" s="17" t="s">
        <v>324</v>
      </c>
      <c r="D598" s="17" t="str">
        <f>VLOOKUP($B598,'C2M2 V2.1'!D:E,2,FALSE)</f>
        <v>Up-to-date policies or other organizational directives define requirements for activities in the WORKFORCE domain</v>
      </c>
      <c r="E598" s="17" t="s">
        <v>2827</v>
      </c>
      <c r="F598" s="18" t="s">
        <v>2828</v>
      </c>
    </row>
    <row r="599" spans="1:6" ht="24" x14ac:dyDescent="0.3">
      <c r="A599" s="11">
        <v>598</v>
      </c>
      <c r="B599" s="16" t="s">
        <v>708</v>
      </c>
      <c r="C599" s="17" t="s">
        <v>327</v>
      </c>
      <c r="D599" s="17" t="str">
        <f>VLOOKUP($B599,'C2M2 V2.1'!D:E,2,FALSE)</f>
        <v>Responsibility, accountability, and authority for the performance of activities in the WORKFORCE domain are assigned to personnel</v>
      </c>
      <c r="E599" s="17" t="s">
        <v>2829</v>
      </c>
      <c r="F599" s="18" t="s">
        <v>2830</v>
      </c>
    </row>
    <row r="600" spans="1:6" ht="24" x14ac:dyDescent="0.3">
      <c r="A600" s="15">
        <v>599</v>
      </c>
      <c r="B600" s="16" t="s">
        <v>709</v>
      </c>
      <c r="C600" s="17" t="s">
        <v>325</v>
      </c>
      <c r="D600" s="17" t="str">
        <f>VLOOKUP($B600,'C2M2 V2.1'!D:E,2,FALSE)</f>
        <v>Personnel performing activities in the WORKFORCE domain have the skills and knowledge needed to perform their assigned responsibilities</v>
      </c>
      <c r="E600" s="17" t="s">
        <v>2831</v>
      </c>
      <c r="F600" s="18" t="s">
        <v>2832</v>
      </c>
    </row>
    <row r="601" spans="1:6" ht="24" x14ac:dyDescent="0.3">
      <c r="A601" s="11">
        <v>600</v>
      </c>
      <c r="B601" s="16" t="s">
        <v>710</v>
      </c>
      <c r="C601" s="17" t="s">
        <v>329</v>
      </c>
      <c r="D601" s="17" t="str">
        <f>VLOOKUP($B601,'C2M2 V2.1'!D:E,2,FALSE)</f>
        <v>The effectiveness of activities in the WORKFORCE domain is evaluated and tracked</v>
      </c>
      <c r="E601" s="17" t="s">
        <v>2833</v>
      </c>
      <c r="F601" s="18" t="s">
        <v>2834</v>
      </c>
    </row>
    <row r="602" spans="1:6" x14ac:dyDescent="0.3">
      <c r="B602" s="25"/>
      <c r="F602" s="26"/>
    </row>
    <row r="603" spans="1:6" x14ac:dyDescent="0.3">
      <c r="B603" s="25"/>
      <c r="F603" s="26"/>
    </row>
    <row r="604" spans="1:6" x14ac:dyDescent="0.3">
      <c r="B604" s="25"/>
      <c r="F604" s="26"/>
    </row>
    <row r="605" spans="1:6" x14ac:dyDescent="0.3">
      <c r="B605" s="25"/>
      <c r="F605" s="26"/>
    </row>
    <row r="606" spans="1:6" x14ac:dyDescent="0.3">
      <c r="B606" s="25"/>
      <c r="E606" s="15"/>
      <c r="F606" s="26"/>
    </row>
    <row r="607" spans="1:6" x14ac:dyDescent="0.3">
      <c r="B607" s="25"/>
      <c r="F607" s="26"/>
    </row>
    <row r="608" spans="1:6" x14ac:dyDescent="0.3">
      <c r="B608" s="25"/>
      <c r="F608" s="26"/>
    </row>
    <row r="609" spans="2:6" x14ac:dyDescent="0.3">
      <c r="B609" s="25"/>
      <c r="F609" s="26"/>
    </row>
    <row r="610" spans="2:6" x14ac:dyDescent="0.3">
      <c r="B610" s="25"/>
      <c r="F610" s="26"/>
    </row>
    <row r="611" spans="2:6" x14ac:dyDescent="0.3">
      <c r="B611" s="25"/>
      <c r="F611" s="26"/>
    </row>
    <row r="612" spans="2:6" x14ac:dyDescent="0.3">
      <c r="B612" s="25"/>
      <c r="F612" s="26"/>
    </row>
    <row r="613" spans="2:6" x14ac:dyDescent="0.3">
      <c r="B613" s="25"/>
      <c r="F613" s="26"/>
    </row>
    <row r="614" spans="2:6" x14ac:dyDescent="0.3">
      <c r="B614" s="25"/>
      <c r="E614" s="15"/>
      <c r="F614" s="26"/>
    </row>
    <row r="615" spans="2:6" x14ac:dyDescent="0.3">
      <c r="B615" s="25"/>
      <c r="F615" s="26"/>
    </row>
    <row r="616" spans="2:6" x14ac:dyDescent="0.3">
      <c r="B616" s="25"/>
      <c r="F616" s="26"/>
    </row>
    <row r="617" spans="2:6" s="20" customFormat="1" x14ac:dyDescent="0.25">
      <c r="B617" s="25"/>
      <c r="C617" s="11"/>
      <c r="D617" s="11"/>
      <c r="E617" s="11"/>
      <c r="F617" s="26"/>
    </row>
    <row r="618" spans="2:6" x14ac:dyDescent="0.3">
      <c r="B618" s="25"/>
      <c r="F618" s="26"/>
    </row>
    <row r="619" spans="2:6" x14ac:dyDescent="0.3">
      <c r="B619" s="25"/>
      <c r="F619" s="26"/>
    </row>
    <row r="620" spans="2:6" x14ac:dyDescent="0.3">
      <c r="B620" s="25"/>
      <c r="F620" s="26"/>
    </row>
    <row r="621" spans="2:6" x14ac:dyDescent="0.3">
      <c r="B621" s="25"/>
      <c r="E621" s="15"/>
      <c r="F621" s="26"/>
    </row>
    <row r="622" spans="2:6" x14ac:dyDescent="0.3">
      <c r="B622" s="25"/>
      <c r="F622" s="26"/>
    </row>
    <row r="623" spans="2:6" x14ac:dyDescent="0.3">
      <c r="B623" s="25"/>
      <c r="F623" s="26"/>
    </row>
    <row r="624" spans="2:6" x14ac:dyDescent="0.3">
      <c r="B624" s="25"/>
      <c r="F624" s="26"/>
    </row>
    <row r="625" spans="2:6" x14ac:dyDescent="0.3">
      <c r="B625" s="25"/>
      <c r="F625" s="26"/>
    </row>
    <row r="626" spans="2:6" x14ac:dyDescent="0.3">
      <c r="B626" s="25"/>
      <c r="F626" s="26"/>
    </row>
    <row r="627" spans="2:6" x14ac:dyDescent="0.3">
      <c r="B627" s="25"/>
      <c r="F627" s="26"/>
    </row>
    <row r="628" spans="2:6" x14ac:dyDescent="0.3">
      <c r="B628" s="25"/>
      <c r="F628" s="26"/>
    </row>
    <row r="629" spans="2:6" x14ac:dyDescent="0.3">
      <c r="B629" s="25"/>
      <c r="F629" s="26"/>
    </row>
  </sheetData>
  <sheetProtection formatCells="0" formatColumns="0" formatRows="0" autoFilter="0"/>
  <autoFilter ref="A1:F62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Ohje</vt:lpstr>
      <vt:lpstr>C2M2 V2.1</vt:lpstr>
      <vt:lpstr>V2.1_V2.0</vt:lpstr>
      <vt:lpstr>Import_static</vt:lpstr>
      <vt:lpstr>Import</vt:lpstr>
      <vt:lpstr>Languages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2022-06-29T01:26:50Z</dcterms:created>
  <dcterms:modified xsi:type="dcterms:W3CDTF">2023-02-17T11:34:09Z</dcterms:modified>
</cp:coreProperties>
</file>