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ru.local\users\UserData\F03123489\Documents\3_kybermittari\projektin johto ja kehitys\palautteet ja kehitys\kehitysversiot_työkalu\v2.1\julkaistut\"/>
    </mc:Choice>
  </mc:AlternateContent>
  <xr:revisionPtr revIDLastSave="0" documentId="13_ncr:1_{9F824023-5A76-43D6-8E68-1F6D592F393F}" xr6:coauthVersionLast="47" xr6:coauthVersionMax="47" xr10:uidLastSave="{00000000-0000-0000-0000-000000000000}"/>
  <bookViews>
    <workbookView xWindow="19090" yWindow="-10760" windowWidth="38620" windowHeight="21220" xr2:uid="{00000000-000D-0000-FFFF-FFFF00000000}"/>
  </bookViews>
  <sheets>
    <sheet name="Ohje" sheetId="1" r:id="rId1"/>
    <sheet name="Migration V1_V2" sheetId="4" r:id="rId2"/>
    <sheet name="Mapping_V1_V2" sheetId="5" r:id="rId3"/>
    <sheet name="Migration Import V2.0" sheetId="2" r:id="rId4"/>
    <sheet name="Migration Import V2.1" sheetId="3" r:id="rId5"/>
    <sheet name="Mapping_V2.1_V2.0" sheetId="6" r:id="rId6"/>
  </sheets>
  <definedNames>
    <definedName name="_xlnm._FilterDatabase" localSheetId="2" hidden="1">Mapping_V1_V2!$A$2:$F$399</definedName>
    <definedName name="_xlnm._FilterDatabase" localSheetId="5">'Mapping_V2.1_V2.0'!$A$1:$L$357</definedName>
    <definedName name="_xlnm.Print_Area" localSheetId="2">Mapping_V1_V2!$A$1:$G$399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4" l="1"/>
  <c r="K25" i="4"/>
  <c r="K27" i="4"/>
  <c r="K28" i="4"/>
  <c r="K29" i="4"/>
  <c r="K30" i="4"/>
  <c r="K32" i="4"/>
  <c r="K33" i="4"/>
  <c r="K34" i="4"/>
  <c r="K35" i="4"/>
  <c r="K36" i="4"/>
  <c r="K37" i="4"/>
  <c r="K38" i="4"/>
  <c r="K39" i="4"/>
  <c r="K40" i="4"/>
  <c r="K41" i="4"/>
  <c r="K42" i="4"/>
  <c r="K43" i="4"/>
  <c r="K44" i="4"/>
  <c r="K45" i="4"/>
  <c r="K46" i="4"/>
  <c r="K47" i="4"/>
  <c r="K48" i="4"/>
  <c r="K49" i="4"/>
  <c r="K50" i="4"/>
  <c r="K51" i="4"/>
  <c r="K52" i="4"/>
  <c r="K53" i="4"/>
  <c r="K54" i="4"/>
  <c r="K55" i="4"/>
  <c r="K60" i="4"/>
  <c r="K61" i="4"/>
  <c r="K62" i="4"/>
  <c r="K63" i="4"/>
  <c r="K64" i="4"/>
  <c r="K65" i="4"/>
  <c r="K66" i="4"/>
  <c r="K67" i="4"/>
  <c r="K68" i="4"/>
  <c r="K69" i="4"/>
  <c r="K70" i="4"/>
  <c r="K71" i="4"/>
  <c r="K72" i="4"/>
  <c r="K73" i="4"/>
  <c r="K74" i="4"/>
  <c r="K75" i="4"/>
  <c r="K76" i="4"/>
  <c r="K77" i="4"/>
  <c r="K78" i="4"/>
  <c r="K79" i="4"/>
  <c r="K23" i="4"/>
  <c r="J464" i="3" l="1"/>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H12" i="3"/>
  <c r="K84" i="3"/>
  <c r="K87" i="3"/>
  <c r="K89" i="3"/>
  <c r="K90" i="3"/>
  <c r="K105" i="3"/>
  <c r="K120" i="3"/>
  <c r="K127" i="3"/>
  <c r="K132" i="3"/>
  <c r="K140" i="3"/>
  <c r="K147" i="3"/>
  <c r="K148" i="3"/>
  <c r="K149" i="3"/>
  <c r="K193" i="3"/>
  <c r="K197" i="3"/>
  <c r="K199" i="3"/>
  <c r="K200" i="3"/>
  <c r="K253" i="3"/>
  <c r="K254" i="3"/>
  <c r="K281" i="3"/>
  <c r="K297" i="3"/>
  <c r="K298" i="3"/>
  <c r="K312" i="3"/>
  <c r="K315" i="3"/>
  <c r="K319" i="3"/>
  <c r="K320" i="3"/>
  <c r="K352" i="3"/>
  <c r="K363" i="3"/>
  <c r="K369" i="3"/>
  <c r="K370" i="3"/>
  <c r="K379" i="3"/>
  <c r="K393" i="3"/>
  <c r="K394" i="3"/>
  <c r="K411" i="3"/>
  <c r="K414" i="3"/>
  <c r="K417" i="3"/>
  <c r="K438" i="3"/>
  <c r="K442" i="3"/>
  <c r="K443" i="3"/>
  <c r="K445" i="3"/>
  <c r="K457" i="3"/>
  <c r="K464" i="3"/>
  <c r="K465" i="3"/>
  <c r="K466" i="3"/>
  <c r="K467" i="3"/>
  <c r="K468" i="3"/>
  <c r="K469" i="3"/>
  <c r="K470" i="3"/>
  <c r="K471" i="3"/>
  <c r="K472" i="3"/>
  <c r="K473" i="3"/>
  <c r="K474" i="3"/>
  <c r="K475" i="3"/>
  <c r="K476" i="3"/>
  <c r="K477" i="3"/>
  <c r="K478" i="3"/>
  <c r="K479" i="3"/>
  <c r="K480" i="3"/>
  <c r="K481" i="3"/>
  <c r="K482" i="3"/>
  <c r="K483" i="3"/>
  <c r="K484" i="3"/>
  <c r="K485" i="3"/>
  <c r="J84" i="3"/>
  <c r="J87" i="3"/>
  <c r="J89" i="3"/>
  <c r="J90" i="3"/>
  <c r="J105" i="3"/>
  <c r="J120" i="3"/>
  <c r="J127" i="3"/>
  <c r="J132" i="3"/>
  <c r="J140" i="3"/>
  <c r="J147" i="3"/>
  <c r="J148" i="3"/>
  <c r="J149" i="3"/>
  <c r="J193" i="3"/>
  <c r="J197" i="3"/>
  <c r="J199" i="3"/>
  <c r="J200" i="3"/>
  <c r="J253" i="3"/>
  <c r="J254" i="3"/>
  <c r="J281" i="3"/>
  <c r="J297" i="3"/>
  <c r="J298" i="3"/>
  <c r="J312" i="3"/>
  <c r="J315" i="3"/>
  <c r="J319" i="3"/>
  <c r="J320" i="3"/>
  <c r="J352" i="3"/>
  <c r="J363" i="3"/>
  <c r="J369" i="3"/>
  <c r="J370" i="3"/>
  <c r="J379" i="3"/>
  <c r="J393" i="3"/>
  <c r="J394" i="3"/>
  <c r="J411" i="3"/>
  <c r="J414" i="3"/>
  <c r="J417" i="3"/>
  <c r="J438" i="3"/>
  <c r="J442" i="3"/>
  <c r="J443" i="3"/>
  <c r="J445" i="3"/>
  <c r="J457" i="3"/>
  <c r="J465" i="3"/>
  <c r="J466" i="3"/>
  <c r="J467" i="3"/>
  <c r="J468" i="3"/>
  <c r="J469" i="3"/>
  <c r="J470" i="3"/>
  <c r="J471" i="3"/>
  <c r="J472" i="3"/>
  <c r="J473" i="3"/>
  <c r="J474" i="3"/>
  <c r="J475" i="3"/>
  <c r="J476" i="3"/>
  <c r="J477" i="3"/>
  <c r="J478" i="3"/>
  <c r="J479" i="3"/>
  <c r="J480" i="3"/>
  <c r="J481" i="3"/>
  <c r="J482" i="3"/>
  <c r="J483" i="3"/>
  <c r="J484" i="3"/>
  <c r="J485" i="3"/>
  <c r="J12" i="2"/>
  <c r="K12" i="3" s="1"/>
  <c r="J13" i="2"/>
  <c r="K13" i="3" s="1"/>
  <c r="J14" i="2"/>
  <c r="K14" i="3" s="1"/>
  <c r="J15" i="2"/>
  <c r="K15" i="3" s="1"/>
  <c r="J16" i="2"/>
  <c r="K16" i="3" s="1"/>
  <c r="J17" i="2"/>
  <c r="K17" i="3" s="1"/>
  <c r="J18" i="2"/>
  <c r="K18" i="3" s="1"/>
  <c r="J19" i="2"/>
  <c r="K19" i="3" s="1"/>
  <c r="J20" i="2"/>
  <c r="K20" i="3" s="1"/>
  <c r="J21" i="2"/>
  <c r="K21" i="3" s="1"/>
  <c r="J22" i="2"/>
  <c r="K22" i="3" s="1"/>
  <c r="J23" i="2"/>
  <c r="K23" i="3" s="1"/>
  <c r="J24" i="2"/>
  <c r="K24" i="3" s="1"/>
  <c r="J25" i="2"/>
  <c r="K25" i="3" s="1"/>
  <c r="J26" i="2"/>
  <c r="K26" i="3" s="1"/>
  <c r="J27" i="2"/>
  <c r="K27" i="3" s="1"/>
  <c r="J28" i="2"/>
  <c r="K28" i="3" s="1"/>
  <c r="J29" i="2"/>
  <c r="K29" i="3" s="1"/>
  <c r="J30" i="2"/>
  <c r="K30" i="3" s="1"/>
  <c r="J31" i="2"/>
  <c r="K31" i="3" s="1"/>
  <c r="J32" i="2"/>
  <c r="K32" i="3" s="1"/>
  <c r="J33" i="2"/>
  <c r="K33" i="3" s="1"/>
  <c r="J34" i="2"/>
  <c r="K34" i="3" s="1"/>
  <c r="J35" i="2"/>
  <c r="K35" i="3" s="1"/>
  <c r="J36" i="2"/>
  <c r="K36" i="3" s="1"/>
  <c r="J37" i="2"/>
  <c r="K37" i="3" s="1"/>
  <c r="J38" i="2"/>
  <c r="K38" i="3" s="1"/>
  <c r="J39" i="2"/>
  <c r="K39" i="3" s="1"/>
  <c r="J40" i="2"/>
  <c r="K40" i="3" s="1"/>
  <c r="J41" i="2"/>
  <c r="K41" i="3" s="1"/>
  <c r="J42" i="2"/>
  <c r="K42" i="3" s="1"/>
  <c r="J43" i="2"/>
  <c r="K43" i="3" s="1"/>
  <c r="J44" i="2"/>
  <c r="K44" i="3" s="1"/>
  <c r="J45" i="2"/>
  <c r="K45" i="3" s="1"/>
  <c r="J46" i="2"/>
  <c r="K46" i="3" s="1"/>
  <c r="J47" i="2"/>
  <c r="K47" i="3" s="1"/>
  <c r="J48" i="2"/>
  <c r="K48" i="3" s="1"/>
  <c r="J49" i="2"/>
  <c r="K49" i="3" s="1"/>
  <c r="J50" i="2"/>
  <c r="K50" i="3" s="1"/>
  <c r="J51" i="2"/>
  <c r="K51" i="3" s="1"/>
  <c r="J52" i="2"/>
  <c r="K52" i="3" s="1"/>
  <c r="J53" i="2"/>
  <c r="K53" i="3" s="1"/>
  <c r="J54" i="2"/>
  <c r="K54" i="3" s="1"/>
  <c r="J55" i="2"/>
  <c r="K55" i="3" s="1"/>
  <c r="J56" i="2"/>
  <c r="K56" i="3" s="1"/>
  <c r="J57" i="2"/>
  <c r="K57" i="3" s="1"/>
  <c r="J58" i="2"/>
  <c r="K58" i="3" s="1"/>
  <c r="J59" i="2"/>
  <c r="K59" i="3" s="1"/>
  <c r="J60" i="2"/>
  <c r="K60" i="3" s="1"/>
  <c r="J61" i="2"/>
  <c r="K61" i="3" s="1"/>
  <c r="J62" i="2"/>
  <c r="K62" i="3" s="1"/>
  <c r="J63" i="2"/>
  <c r="K63" i="3" s="1"/>
  <c r="J64" i="2"/>
  <c r="K64" i="3" s="1"/>
  <c r="J65" i="2"/>
  <c r="K65" i="3" s="1"/>
  <c r="J66" i="2"/>
  <c r="K66" i="3" s="1"/>
  <c r="J67" i="2"/>
  <c r="K67" i="3" s="1"/>
  <c r="J68" i="2"/>
  <c r="K68" i="3" s="1"/>
  <c r="J69" i="2"/>
  <c r="K69" i="3" s="1"/>
  <c r="J70" i="2"/>
  <c r="K70" i="3" s="1"/>
  <c r="J71" i="2"/>
  <c r="K71" i="3" s="1"/>
  <c r="J72" i="2"/>
  <c r="K72" i="3" s="1"/>
  <c r="J73" i="2"/>
  <c r="K73" i="3" s="1"/>
  <c r="J74" i="2"/>
  <c r="K74" i="3" s="1"/>
  <c r="J75" i="2"/>
  <c r="K75" i="3" s="1"/>
  <c r="J76" i="2"/>
  <c r="K76" i="3" s="1"/>
  <c r="J77" i="2"/>
  <c r="K77" i="3" s="1"/>
  <c r="J78" i="2"/>
  <c r="K78" i="3" s="1"/>
  <c r="J79" i="2"/>
  <c r="K79" i="3" s="1"/>
  <c r="J80" i="2"/>
  <c r="K80" i="3" s="1"/>
  <c r="J81" i="2"/>
  <c r="K81" i="3" s="1"/>
  <c r="J82" i="2"/>
  <c r="K82" i="3" s="1"/>
  <c r="J83" i="2"/>
  <c r="K83" i="3" s="1"/>
  <c r="J84" i="2"/>
  <c r="K85" i="3" s="1"/>
  <c r="J85" i="2"/>
  <c r="K86" i="3" s="1"/>
  <c r="J86" i="2"/>
  <c r="K88" i="3" s="1"/>
  <c r="J87" i="2"/>
  <c r="K91" i="3" s="1"/>
  <c r="J88" i="2"/>
  <c r="K92" i="3" s="1"/>
  <c r="J89" i="2"/>
  <c r="K93" i="3" s="1"/>
  <c r="J90" i="2"/>
  <c r="K94" i="3" s="1"/>
  <c r="J91" i="2"/>
  <c r="K95" i="3" s="1"/>
  <c r="J92" i="2"/>
  <c r="K96" i="3" s="1"/>
  <c r="J93" i="2"/>
  <c r="K97" i="3" s="1"/>
  <c r="J94" i="2"/>
  <c r="K98" i="3" s="1"/>
  <c r="J95" i="2"/>
  <c r="K99" i="3" s="1"/>
  <c r="J96" i="2"/>
  <c r="K100" i="3" s="1"/>
  <c r="J97" i="2"/>
  <c r="K101" i="3" s="1"/>
  <c r="J98" i="2"/>
  <c r="K102" i="3" s="1"/>
  <c r="J99" i="2"/>
  <c r="K103" i="3" s="1"/>
  <c r="J100" i="2"/>
  <c r="K104" i="3" s="1"/>
  <c r="J101" i="2"/>
  <c r="K106" i="3" s="1"/>
  <c r="J102" i="2"/>
  <c r="K107" i="3" s="1"/>
  <c r="J103" i="2"/>
  <c r="K108" i="3" s="1"/>
  <c r="J104" i="2"/>
  <c r="K109" i="3" s="1"/>
  <c r="J105" i="2"/>
  <c r="K110" i="3" s="1"/>
  <c r="J106" i="2"/>
  <c r="K111" i="3" s="1"/>
  <c r="J107" i="2"/>
  <c r="K112" i="3" s="1"/>
  <c r="J108" i="2"/>
  <c r="K114" i="3" s="1"/>
  <c r="J109" i="2"/>
  <c r="K113" i="3" s="1"/>
  <c r="J110" i="2"/>
  <c r="K115" i="3" s="1"/>
  <c r="J111" i="2"/>
  <c r="K116" i="3" s="1"/>
  <c r="J112" i="2"/>
  <c r="K117" i="3" s="1"/>
  <c r="J113" i="2"/>
  <c r="K118" i="3" s="1"/>
  <c r="J114" i="2"/>
  <c r="K119" i="3" s="1"/>
  <c r="J115" i="2"/>
  <c r="K121" i="3" s="1"/>
  <c r="J116" i="2"/>
  <c r="K122" i="3" s="1"/>
  <c r="J117" i="2"/>
  <c r="K123" i="3" s="1"/>
  <c r="J118" i="2"/>
  <c r="K124" i="3" s="1"/>
  <c r="J119" i="2"/>
  <c r="K125" i="3" s="1"/>
  <c r="J120" i="2"/>
  <c r="K126" i="3" s="1"/>
  <c r="J121" i="2"/>
  <c r="K128" i="3" s="1"/>
  <c r="J122" i="2"/>
  <c r="K130" i="3" s="1"/>
  <c r="J123" i="2"/>
  <c r="K131" i="3" s="1"/>
  <c r="J124" i="2"/>
  <c r="K129" i="3" s="1"/>
  <c r="J125" i="2"/>
  <c r="J126" i="2"/>
  <c r="K133" i="3" s="1"/>
  <c r="J127" i="2"/>
  <c r="K134" i="3" s="1"/>
  <c r="J128" i="2"/>
  <c r="K135" i="3" s="1"/>
  <c r="J129" i="2"/>
  <c r="K136" i="3" s="1"/>
  <c r="J130" i="2"/>
  <c r="J131" i="2"/>
  <c r="K137" i="3" s="1"/>
  <c r="J132" i="2"/>
  <c r="K138" i="3" s="1"/>
  <c r="J133" i="2"/>
  <c r="K139" i="3" s="1"/>
  <c r="J134" i="2"/>
  <c r="J135" i="2"/>
  <c r="K141" i="3" s="1"/>
  <c r="J136" i="2"/>
  <c r="K142" i="3" s="1"/>
  <c r="J137" i="2"/>
  <c r="K143" i="3" s="1"/>
  <c r="J138" i="2"/>
  <c r="K144" i="3" s="1"/>
  <c r="J139" i="2"/>
  <c r="K145" i="3" s="1"/>
  <c r="J140" i="2"/>
  <c r="K146" i="3" s="1"/>
  <c r="J141" i="2"/>
  <c r="K150" i="3" s="1"/>
  <c r="J142" i="2"/>
  <c r="K151" i="3" s="1"/>
  <c r="J143" i="2"/>
  <c r="K152" i="3" s="1"/>
  <c r="J144" i="2"/>
  <c r="K153" i="3" s="1"/>
  <c r="J145" i="2"/>
  <c r="K154" i="3" s="1"/>
  <c r="J146" i="2"/>
  <c r="K155" i="3" s="1"/>
  <c r="J147" i="2"/>
  <c r="K156" i="3" s="1"/>
  <c r="J148" i="2"/>
  <c r="K157" i="3" s="1"/>
  <c r="J149" i="2"/>
  <c r="K158" i="3" s="1"/>
  <c r="J150" i="2"/>
  <c r="K159" i="3" s="1"/>
  <c r="J151" i="2"/>
  <c r="K160" i="3" s="1"/>
  <c r="J152" i="2"/>
  <c r="K161" i="3" s="1"/>
  <c r="J153" i="2"/>
  <c r="K162" i="3" s="1"/>
  <c r="J154" i="2"/>
  <c r="K163" i="3" s="1"/>
  <c r="J155" i="2"/>
  <c r="K164" i="3" s="1"/>
  <c r="J156" i="2"/>
  <c r="K165" i="3" s="1"/>
  <c r="J157" i="2"/>
  <c r="K166" i="3" s="1"/>
  <c r="J158" i="2"/>
  <c r="K167" i="3" s="1"/>
  <c r="J159" i="2"/>
  <c r="K168" i="3" s="1"/>
  <c r="J160" i="2"/>
  <c r="K169" i="3" s="1"/>
  <c r="J161" i="2"/>
  <c r="K170" i="3" s="1"/>
  <c r="J162" i="2"/>
  <c r="K172" i="3" s="1"/>
  <c r="J163" i="2"/>
  <c r="K171" i="3" s="1"/>
  <c r="J164" i="2"/>
  <c r="K173" i="3" s="1"/>
  <c r="J165" i="2"/>
  <c r="K174" i="3" s="1"/>
  <c r="J166" i="2"/>
  <c r="K175" i="3" s="1"/>
  <c r="J167" i="2"/>
  <c r="K178" i="3" s="1"/>
  <c r="J168" i="2"/>
  <c r="K176" i="3" s="1"/>
  <c r="J169" i="2"/>
  <c r="K177" i="3" s="1"/>
  <c r="J170" i="2"/>
  <c r="K179" i="3" s="1"/>
  <c r="J171" i="2"/>
  <c r="K180" i="3" s="1"/>
  <c r="J172" i="2"/>
  <c r="K181" i="3" s="1"/>
  <c r="J173" i="2"/>
  <c r="J174" i="2"/>
  <c r="K182" i="3" s="1"/>
  <c r="J175" i="2"/>
  <c r="K183" i="3" s="1"/>
  <c r="J176" i="2"/>
  <c r="K186" i="3" s="1"/>
  <c r="J177" i="2"/>
  <c r="K184" i="3" s="1"/>
  <c r="J178" i="2"/>
  <c r="K185" i="3" s="1"/>
  <c r="J179" i="2"/>
  <c r="K187" i="3" s="1"/>
  <c r="J180" i="2"/>
  <c r="K188" i="3" s="1"/>
  <c r="J181" i="2"/>
  <c r="K189" i="3" s="1"/>
  <c r="J182" i="2"/>
  <c r="J183" i="2"/>
  <c r="K190" i="3" s="1"/>
  <c r="J184" i="2"/>
  <c r="K191" i="3" s="1"/>
  <c r="J185" i="2"/>
  <c r="J186" i="2"/>
  <c r="K192" i="3" s="1"/>
  <c r="J187" i="2"/>
  <c r="K194" i="3" s="1"/>
  <c r="J188" i="2"/>
  <c r="J189" i="2"/>
  <c r="K195" i="3" s="1"/>
  <c r="J190" i="2"/>
  <c r="K196" i="3" s="1"/>
  <c r="J191" i="2"/>
  <c r="K198" i="3" s="1"/>
  <c r="J192" i="2"/>
  <c r="K201" i="3" s="1"/>
  <c r="J193" i="2"/>
  <c r="K202" i="3" s="1"/>
  <c r="J194" i="2"/>
  <c r="K203" i="3" s="1"/>
  <c r="J195" i="2"/>
  <c r="K204" i="3" s="1"/>
  <c r="J196" i="2"/>
  <c r="K205" i="3" s="1"/>
  <c r="J197" i="2"/>
  <c r="K206" i="3" s="1"/>
  <c r="J198" i="2"/>
  <c r="K208" i="3" s="1"/>
  <c r="J199" i="2"/>
  <c r="K207" i="3" s="1"/>
  <c r="J200" i="2"/>
  <c r="K209" i="3" s="1"/>
  <c r="J201" i="2"/>
  <c r="K210" i="3" s="1"/>
  <c r="J202" i="2"/>
  <c r="K211" i="3" s="1"/>
  <c r="J203" i="2"/>
  <c r="K212" i="3" s="1"/>
  <c r="J204" i="2"/>
  <c r="K213" i="3" s="1"/>
  <c r="J205" i="2"/>
  <c r="K214" i="3" s="1"/>
  <c r="J206" i="2"/>
  <c r="K215" i="3" s="1"/>
  <c r="J207" i="2"/>
  <c r="K216" i="3" s="1"/>
  <c r="J208" i="2"/>
  <c r="K217" i="3" s="1"/>
  <c r="J209" i="2"/>
  <c r="K218" i="3" s="1"/>
  <c r="J210" i="2"/>
  <c r="K219" i="3" s="1"/>
  <c r="J211" i="2"/>
  <c r="K220" i="3" s="1"/>
  <c r="J212" i="2"/>
  <c r="K221" i="3" s="1"/>
  <c r="J213" i="2"/>
  <c r="K222" i="3" s="1"/>
  <c r="J214" i="2"/>
  <c r="K223" i="3" s="1"/>
  <c r="J215" i="2"/>
  <c r="K224" i="3" s="1"/>
  <c r="J216" i="2"/>
  <c r="K225" i="3" s="1"/>
  <c r="J217" i="2"/>
  <c r="K226" i="3" s="1"/>
  <c r="J218" i="2"/>
  <c r="K227" i="3" s="1"/>
  <c r="J219" i="2"/>
  <c r="K228" i="3" s="1"/>
  <c r="J220" i="2"/>
  <c r="K229" i="3" s="1"/>
  <c r="J221" i="2"/>
  <c r="K230" i="3" s="1"/>
  <c r="J222" i="2"/>
  <c r="K231" i="3" s="1"/>
  <c r="J223" i="2"/>
  <c r="K232" i="3" s="1"/>
  <c r="J224" i="2"/>
  <c r="K233" i="3" s="1"/>
  <c r="J225" i="2"/>
  <c r="K234" i="3" s="1"/>
  <c r="J226" i="2"/>
  <c r="K235" i="3" s="1"/>
  <c r="J227" i="2"/>
  <c r="K236" i="3" s="1"/>
  <c r="J228" i="2"/>
  <c r="K237" i="3" s="1"/>
  <c r="J229" i="2"/>
  <c r="K238" i="3" s="1"/>
  <c r="J230" i="2"/>
  <c r="K239" i="3" s="1"/>
  <c r="J231" i="2"/>
  <c r="K240" i="3" s="1"/>
  <c r="J232" i="2"/>
  <c r="K241" i="3" s="1"/>
  <c r="J233" i="2"/>
  <c r="K242" i="3" s="1"/>
  <c r="J234" i="2"/>
  <c r="K243" i="3" s="1"/>
  <c r="J235" i="2"/>
  <c r="K244" i="3" s="1"/>
  <c r="J236" i="2"/>
  <c r="J237" i="2"/>
  <c r="K245" i="3" s="1"/>
  <c r="J238" i="2"/>
  <c r="K246" i="3" s="1"/>
  <c r="J239" i="2"/>
  <c r="J240" i="2"/>
  <c r="K247" i="3" s="1"/>
  <c r="J241" i="2"/>
  <c r="K248" i="3" s="1"/>
  <c r="J242" i="2"/>
  <c r="K249" i="3" s="1"/>
  <c r="J243" i="2"/>
  <c r="K250" i="3" s="1"/>
  <c r="J244" i="2"/>
  <c r="K251" i="3" s="1"/>
  <c r="J245" i="2"/>
  <c r="K252" i="3" s="1"/>
  <c r="J246" i="2"/>
  <c r="J247" i="2"/>
  <c r="J248" i="2"/>
  <c r="K255" i="3" s="1"/>
  <c r="J249" i="2"/>
  <c r="K256" i="3" s="1"/>
  <c r="J250" i="2"/>
  <c r="K257" i="3" s="1"/>
  <c r="J251" i="2"/>
  <c r="K259" i="3" s="1"/>
  <c r="J252" i="2"/>
  <c r="K258" i="3" s="1"/>
  <c r="J253" i="2"/>
  <c r="K260" i="3" s="1"/>
  <c r="J254" i="2"/>
  <c r="K261" i="3" s="1"/>
  <c r="J255" i="2"/>
  <c r="K262" i="3" s="1"/>
  <c r="J256" i="2"/>
  <c r="K263" i="3" s="1"/>
  <c r="J257" i="2"/>
  <c r="K264" i="3" s="1"/>
  <c r="J258" i="2"/>
  <c r="K265" i="3" s="1"/>
  <c r="J259" i="2"/>
  <c r="K266" i="3" s="1"/>
  <c r="J260" i="2"/>
  <c r="K267" i="3" s="1"/>
  <c r="J261" i="2"/>
  <c r="K268" i="3" s="1"/>
  <c r="J262" i="2"/>
  <c r="K269" i="3" s="1"/>
  <c r="J263" i="2"/>
  <c r="K270" i="3" s="1"/>
  <c r="J264" i="2"/>
  <c r="K271" i="3" s="1"/>
  <c r="J265" i="2"/>
  <c r="K272" i="3" s="1"/>
  <c r="J266" i="2"/>
  <c r="K273" i="3" s="1"/>
  <c r="J267" i="2"/>
  <c r="K274" i="3" s="1"/>
  <c r="J268" i="2"/>
  <c r="K275" i="3" s="1"/>
  <c r="J269" i="2"/>
  <c r="K276" i="3" s="1"/>
  <c r="J270" i="2"/>
  <c r="K277" i="3" s="1"/>
  <c r="J271" i="2"/>
  <c r="K278" i="3" s="1"/>
  <c r="J272" i="2"/>
  <c r="K279" i="3" s="1"/>
  <c r="J273" i="2"/>
  <c r="K280" i="3" s="1"/>
  <c r="J274" i="2"/>
  <c r="K282" i="3" s="1"/>
  <c r="J275" i="2"/>
  <c r="K283" i="3" s="1"/>
  <c r="J276" i="2"/>
  <c r="K284" i="3" s="1"/>
  <c r="J277" i="2"/>
  <c r="K285" i="3" s="1"/>
  <c r="J278" i="2"/>
  <c r="K286" i="3" s="1"/>
  <c r="J279" i="2"/>
  <c r="K287" i="3" s="1"/>
  <c r="J280" i="2"/>
  <c r="K288" i="3" s="1"/>
  <c r="J281" i="2"/>
  <c r="K289" i="3" s="1"/>
  <c r="J282" i="2"/>
  <c r="K290" i="3" s="1"/>
  <c r="J283" i="2"/>
  <c r="K291" i="3" s="1"/>
  <c r="J284" i="2"/>
  <c r="K292" i="3" s="1"/>
  <c r="J285" i="2"/>
  <c r="K293" i="3" s="1"/>
  <c r="J286" i="2"/>
  <c r="K296" i="3" s="1"/>
  <c r="J287" i="2"/>
  <c r="J288" i="2"/>
  <c r="J289" i="2"/>
  <c r="K299" i="3" s="1"/>
  <c r="J290" i="2"/>
  <c r="K294" i="3" s="1"/>
  <c r="J291" i="2"/>
  <c r="K295" i="3" s="1"/>
  <c r="J292" i="2"/>
  <c r="K300" i="3" s="1"/>
  <c r="J293" i="2"/>
  <c r="K301" i="3" s="1"/>
  <c r="J294" i="2"/>
  <c r="K302" i="3" s="1"/>
  <c r="J295" i="2"/>
  <c r="K303" i="3" s="1"/>
  <c r="J296" i="2"/>
  <c r="J297" i="2"/>
  <c r="K304" i="3" s="1"/>
  <c r="J298" i="2"/>
  <c r="K305" i="3" s="1"/>
  <c r="J299" i="2"/>
  <c r="K306" i="3" s="1"/>
  <c r="J300" i="2"/>
  <c r="K307" i="3" s="1"/>
  <c r="J301" i="2"/>
  <c r="K308" i="3" s="1"/>
  <c r="J302" i="2"/>
  <c r="K309" i="3" s="1"/>
  <c r="J303" i="2"/>
  <c r="K310" i="3" s="1"/>
  <c r="J304" i="2"/>
  <c r="K311" i="3" s="1"/>
  <c r="J305" i="2"/>
  <c r="K313" i="3" s="1"/>
  <c r="J306" i="2"/>
  <c r="K314" i="3" s="1"/>
  <c r="J307" i="2"/>
  <c r="K316" i="3" s="1"/>
  <c r="J308" i="2"/>
  <c r="K317" i="3" s="1"/>
  <c r="J309" i="2"/>
  <c r="K318" i="3" s="1"/>
  <c r="J310" i="2"/>
  <c r="K321" i="3" s="1"/>
  <c r="J311" i="2"/>
  <c r="J312" i="2"/>
  <c r="J313" i="2"/>
  <c r="K322" i="3" s="1"/>
  <c r="J314" i="2"/>
  <c r="K323" i="3" s="1"/>
  <c r="J315" i="2"/>
  <c r="K324" i="3" s="1"/>
  <c r="J316" i="2"/>
  <c r="K325" i="3" s="1"/>
  <c r="J317" i="2"/>
  <c r="K326" i="3" s="1"/>
  <c r="J318" i="2"/>
  <c r="K327" i="3" s="1"/>
  <c r="J319" i="2"/>
  <c r="K328" i="3" s="1"/>
  <c r="J320" i="2"/>
  <c r="K329" i="3" s="1"/>
  <c r="J321" i="2"/>
  <c r="K330" i="3" s="1"/>
  <c r="J322" i="2"/>
  <c r="K331" i="3" s="1"/>
  <c r="J323" i="2"/>
  <c r="K332" i="3" s="1"/>
  <c r="J324" i="2"/>
  <c r="K333" i="3" s="1"/>
  <c r="J325" i="2"/>
  <c r="K334" i="3" s="1"/>
  <c r="J326" i="2"/>
  <c r="K335" i="3" s="1"/>
  <c r="J327" i="2"/>
  <c r="K336" i="3" s="1"/>
  <c r="J328" i="2"/>
  <c r="K337" i="3" s="1"/>
  <c r="J329" i="2"/>
  <c r="K338" i="3" s="1"/>
  <c r="J330" i="2"/>
  <c r="K339" i="3" s="1"/>
  <c r="J331" i="2"/>
  <c r="K340" i="3" s="1"/>
  <c r="J332" i="2"/>
  <c r="K341" i="3" s="1"/>
  <c r="J333" i="2"/>
  <c r="K342" i="3" s="1"/>
  <c r="J334" i="2"/>
  <c r="K343" i="3" s="1"/>
  <c r="J335" i="2"/>
  <c r="K344" i="3" s="1"/>
  <c r="J336" i="2"/>
  <c r="K345" i="3" s="1"/>
  <c r="J337" i="2"/>
  <c r="K347" i="3" s="1"/>
  <c r="J338" i="2"/>
  <c r="K346" i="3" s="1"/>
  <c r="J339" i="2"/>
  <c r="K348" i="3" s="1"/>
  <c r="J340" i="2"/>
  <c r="K349" i="3" s="1"/>
  <c r="J341" i="2"/>
  <c r="K350" i="3" s="1"/>
  <c r="J342" i="2"/>
  <c r="K351" i="3" s="1"/>
  <c r="J343" i="2"/>
  <c r="K353" i="3" s="1"/>
  <c r="J344" i="2"/>
  <c r="K354" i="3" s="1"/>
  <c r="J345" i="2"/>
  <c r="K355" i="3" s="1"/>
  <c r="J346" i="2"/>
  <c r="K356" i="3" s="1"/>
  <c r="J347" i="2"/>
  <c r="K357" i="3" s="1"/>
  <c r="J348" i="2"/>
  <c r="K358" i="3" s="1"/>
  <c r="J349" i="2"/>
  <c r="K359" i="3" s="1"/>
  <c r="J350" i="2"/>
  <c r="K360" i="3" s="1"/>
  <c r="J351" i="2"/>
  <c r="K361" i="3" s="1"/>
  <c r="J352" i="2"/>
  <c r="J353" i="2"/>
  <c r="K362" i="3" s="1"/>
  <c r="J354" i="2"/>
  <c r="J355" i="2"/>
  <c r="K364" i="3" s="1"/>
  <c r="J356" i="2"/>
  <c r="K365" i="3" s="1"/>
  <c r="J357" i="2"/>
  <c r="K366" i="3" s="1"/>
  <c r="J358" i="2"/>
  <c r="K367" i="3" s="1"/>
  <c r="J359" i="2"/>
  <c r="J360" i="2"/>
  <c r="K368" i="3" s="1"/>
  <c r="J361" i="2"/>
  <c r="J362" i="2"/>
  <c r="J363" i="2"/>
  <c r="K371" i="3" s="1"/>
  <c r="J364" i="2"/>
  <c r="K372" i="3" s="1"/>
  <c r="J365" i="2"/>
  <c r="K373" i="3" s="1"/>
  <c r="J366" i="2"/>
  <c r="K375" i="3" s="1"/>
  <c r="J367" i="2"/>
  <c r="K374" i="3" s="1"/>
  <c r="J368" i="2"/>
  <c r="K376" i="3" s="1"/>
  <c r="J369" i="2"/>
  <c r="K377" i="3" s="1"/>
  <c r="J370" i="2"/>
  <c r="K378" i="3" s="1"/>
  <c r="J371" i="2"/>
  <c r="K380" i="3" s="1"/>
  <c r="J372" i="2"/>
  <c r="K381" i="3" s="1"/>
  <c r="J373" i="2"/>
  <c r="K382" i="3" s="1"/>
  <c r="J374" i="2"/>
  <c r="K383" i="3" s="1"/>
  <c r="J375" i="2"/>
  <c r="K384" i="3" s="1"/>
  <c r="J376" i="2"/>
  <c r="K385" i="3" s="1"/>
  <c r="J377" i="2"/>
  <c r="K386" i="3" s="1"/>
  <c r="J378" i="2"/>
  <c r="K387" i="3" s="1"/>
  <c r="J379" i="2"/>
  <c r="K388" i="3" s="1"/>
  <c r="J380" i="2"/>
  <c r="K389" i="3" s="1"/>
  <c r="J381" i="2"/>
  <c r="K390" i="3" s="1"/>
  <c r="J382" i="2"/>
  <c r="K391" i="3" s="1"/>
  <c r="J383" i="2"/>
  <c r="K392" i="3" s="1"/>
  <c r="J384" i="2"/>
  <c r="K395" i="3" s="1"/>
  <c r="J385" i="2"/>
  <c r="K396" i="3" s="1"/>
  <c r="J386" i="2"/>
  <c r="K397" i="3" s="1"/>
  <c r="J387" i="2"/>
  <c r="K398" i="3" s="1"/>
  <c r="J388" i="2"/>
  <c r="K400" i="3" s="1"/>
  <c r="J389" i="2"/>
  <c r="K399" i="3" s="1"/>
  <c r="J390" i="2"/>
  <c r="K401" i="3" s="1"/>
  <c r="J391" i="2"/>
  <c r="K402" i="3" s="1"/>
  <c r="J392" i="2"/>
  <c r="K403" i="3" s="1"/>
  <c r="J393" i="2"/>
  <c r="K404" i="3" s="1"/>
  <c r="J394" i="2"/>
  <c r="K405" i="3" s="1"/>
  <c r="J395" i="2"/>
  <c r="K406" i="3" s="1"/>
  <c r="J396" i="2"/>
  <c r="K407" i="3" s="1"/>
  <c r="J397" i="2"/>
  <c r="K408" i="3" s="1"/>
  <c r="J398" i="2"/>
  <c r="K409" i="3" s="1"/>
  <c r="J399" i="2"/>
  <c r="K410" i="3" s="1"/>
  <c r="J400" i="2"/>
  <c r="K412" i="3" s="1"/>
  <c r="J401" i="2"/>
  <c r="J402" i="2"/>
  <c r="K413" i="3" s="1"/>
  <c r="J403" i="2"/>
  <c r="K415" i="3" s="1"/>
  <c r="J404" i="2"/>
  <c r="K416" i="3" s="1"/>
  <c r="J405" i="2"/>
  <c r="K418" i="3" s="1"/>
  <c r="J406" i="2"/>
  <c r="K419" i="3" s="1"/>
  <c r="J407" i="2"/>
  <c r="K420" i="3" s="1"/>
  <c r="J408" i="2"/>
  <c r="K421" i="3" s="1"/>
  <c r="J409" i="2"/>
  <c r="K422" i="3" s="1"/>
  <c r="J410" i="2"/>
  <c r="K423" i="3" s="1"/>
  <c r="J411" i="2"/>
  <c r="J412" i="2"/>
  <c r="K424" i="3" s="1"/>
  <c r="J413" i="2"/>
  <c r="K425" i="3" s="1"/>
  <c r="J414" i="2"/>
  <c r="K426" i="3" s="1"/>
  <c r="J415" i="2"/>
  <c r="K427" i="3" s="1"/>
  <c r="J416" i="2"/>
  <c r="K428" i="3" s="1"/>
  <c r="J417" i="2"/>
  <c r="K430" i="3" s="1"/>
  <c r="J418" i="2"/>
  <c r="K429" i="3" s="1"/>
  <c r="J419" i="2"/>
  <c r="K431" i="3" s="1"/>
  <c r="J420" i="2"/>
  <c r="K446" i="3" s="1"/>
  <c r="J421" i="2"/>
  <c r="K447" i="3" s="1"/>
  <c r="J422" i="2"/>
  <c r="K448" i="3" s="1"/>
  <c r="J423" i="2"/>
  <c r="K449" i="3" s="1"/>
  <c r="J424" i="2"/>
  <c r="K450" i="3" s="1"/>
  <c r="J425" i="2"/>
  <c r="K451" i="3" s="1"/>
  <c r="J426" i="2"/>
  <c r="K452" i="3" s="1"/>
  <c r="J427" i="2"/>
  <c r="K453" i="3" s="1"/>
  <c r="J428" i="2"/>
  <c r="K454" i="3" s="1"/>
  <c r="J429" i="2"/>
  <c r="K455" i="3" s="1"/>
  <c r="J430" i="2"/>
  <c r="K456" i="3" s="1"/>
  <c r="J431" i="2"/>
  <c r="J432" i="2"/>
  <c r="K432" i="3" s="1"/>
  <c r="J433" i="2"/>
  <c r="K433" i="3" s="1"/>
  <c r="J434" i="2"/>
  <c r="K434" i="3" s="1"/>
  <c r="J435" i="2"/>
  <c r="K435" i="3" s="1"/>
  <c r="J436" i="2"/>
  <c r="K436" i="3" s="1"/>
  <c r="J437" i="2"/>
  <c r="K437" i="3" s="1"/>
  <c r="J438" i="2"/>
  <c r="J439" i="2"/>
  <c r="K439" i="3" s="1"/>
  <c r="J440" i="2"/>
  <c r="K440" i="3" s="1"/>
  <c r="J441" i="2"/>
  <c r="K441" i="3" s="1"/>
  <c r="J442" i="2"/>
  <c r="K444" i="3" s="1"/>
  <c r="J443" i="2"/>
  <c r="J444" i="2"/>
  <c r="K458" i="3" s="1"/>
  <c r="J445" i="2"/>
  <c r="K459" i="3" s="1"/>
  <c r="J446" i="2"/>
  <c r="K460" i="3" s="1"/>
  <c r="J447" i="2"/>
  <c r="K462" i="3" s="1"/>
  <c r="J448" i="2"/>
  <c r="K461" i="3" s="1"/>
  <c r="J449" i="2"/>
  <c r="K463" i="3" s="1"/>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I12" i="2"/>
  <c r="J12" i="3" s="1"/>
  <c r="I13" i="2"/>
  <c r="J13" i="3" s="1"/>
  <c r="I14" i="2"/>
  <c r="J14" i="3" s="1"/>
  <c r="I15" i="2"/>
  <c r="J15" i="3" s="1"/>
  <c r="I16" i="2"/>
  <c r="J16" i="3" s="1"/>
  <c r="I17" i="2"/>
  <c r="J17" i="3" s="1"/>
  <c r="I18" i="2"/>
  <c r="J18" i="3" s="1"/>
  <c r="I19" i="2"/>
  <c r="J19" i="3" s="1"/>
  <c r="I20" i="2"/>
  <c r="J20" i="3" s="1"/>
  <c r="I21" i="2"/>
  <c r="J21" i="3" s="1"/>
  <c r="I22" i="2"/>
  <c r="J22" i="3" s="1"/>
  <c r="I23" i="2"/>
  <c r="J23" i="3" s="1"/>
  <c r="I24" i="2"/>
  <c r="J24" i="3" s="1"/>
  <c r="I25" i="2"/>
  <c r="J25" i="3" s="1"/>
  <c r="I26" i="2"/>
  <c r="J26" i="3" s="1"/>
  <c r="I27" i="2"/>
  <c r="J27" i="3" s="1"/>
  <c r="I28" i="2"/>
  <c r="J28" i="3" s="1"/>
  <c r="I29" i="2"/>
  <c r="J29" i="3" s="1"/>
  <c r="I30" i="2"/>
  <c r="J30" i="3" s="1"/>
  <c r="I31" i="2"/>
  <c r="J31" i="3" s="1"/>
  <c r="I32" i="2"/>
  <c r="J32" i="3" s="1"/>
  <c r="I33" i="2"/>
  <c r="J33" i="3" s="1"/>
  <c r="I34" i="2"/>
  <c r="J34" i="3" s="1"/>
  <c r="I35" i="2"/>
  <c r="J35" i="3" s="1"/>
  <c r="I36" i="2"/>
  <c r="J36" i="3" s="1"/>
  <c r="I37" i="2"/>
  <c r="J37" i="3" s="1"/>
  <c r="I38" i="2"/>
  <c r="J38" i="3" s="1"/>
  <c r="I39" i="2"/>
  <c r="J39" i="3" s="1"/>
  <c r="I40" i="2"/>
  <c r="J40" i="3" s="1"/>
  <c r="I41" i="2"/>
  <c r="J41" i="3" s="1"/>
  <c r="I42" i="2"/>
  <c r="J42" i="3" s="1"/>
  <c r="I43" i="2"/>
  <c r="J43" i="3" s="1"/>
  <c r="I44" i="2"/>
  <c r="J44" i="3" s="1"/>
  <c r="I45" i="2"/>
  <c r="J45" i="3" s="1"/>
  <c r="I46" i="2"/>
  <c r="J46" i="3" s="1"/>
  <c r="I47" i="2"/>
  <c r="J47" i="3" s="1"/>
  <c r="I48" i="2"/>
  <c r="J48" i="3" s="1"/>
  <c r="I49" i="2"/>
  <c r="J49" i="3" s="1"/>
  <c r="I50" i="2"/>
  <c r="J50" i="3" s="1"/>
  <c r="I51" i="2"/>
  <c r="J51" i="3" s="1"/>
  <c r="I52" i="2"/>
  <c r="J52" i="3" s="1"/>
  <c r="I53" i="2"/>
  <c r="J53" i="3" s="1"/>
  <c r="I54" i="2"/>
  <c r="J54" i="3" s="1"/>
  <c r="I55" i="2"/>
  <c r="J55" i="3" s="1"/>
  <c r="I56" i="2"/>
  <c r="J56" i="3" s="1"/>
  <c r="I57" i="2"/>
  <c r="J57" i="3" s="1"/>
  <c r="I58" i="2"/>
  <c r="J58" i="3" s="1"/>
  <c r="I59" i="2"/>
  <c r="J59" i="3" s="1"/>
  <c r="I60" i="2"/>
  <c r="J60" i="3" s="1"/>
  <c r="I61" i="2"/>
  <c r="J61" i="3" s="1"/>
  <c r="I62" i="2"/>
  <c r="J62" i="3" s="1"/>
  <c r="I63" i="2"/>
  <c r="J63" i="3" s="1"/>
  <c r="I64" i="2"/>
  <c r="J64" i="3" s="1"/>
  <c r="I65" i="2"/>
  <c r="J65" i="3" s="1"/>
  <c r="I66" i="2"/>
  <c r="J66" i="3" s="1"/>
  <c r="I67" i="2"/>
  <c r="J67" i="3" s="1"/>
  <c r="I68" i="2"/>
  <c r="J68" i="3" s="1"/>
  <c r="I69" i="2"/>
  <c r="J69" i="3" s="1"/>
  <c r="I70" i="2"/>
  <c r="J70" i="3" s="1"/>
  <c r="I71" i="2"/>
  <c r="J71" i="3" s="1"/>
  <c r="I72" i="2"/>
  <c r="J72" i="3" s="1"/>
  <c r="I73" i="2"/>
  <c r="J73" i="3" s="1"/>
  <c r="I74" i="2"/>
  <c r="J74" i="3" s="1"/>
  <c r="I75" i="2"/>
  <c r="J75" i="3" s="1"/>
  <c r="I76" i="2"/>
  <c r="J76" i="3" s="1"/>
  <c r="I77" i="2"/>
  <c r="J77" i="3" s="1"/>
  <c r="I78" i="2"/>
  <c r="J78" i="3" s="1"/>
  <c r="I79" i="2"/>
  <c r="J79" i="3" s="1"/>
  <c r="I80" i="2"/>
  <c r="J80" i="3" s="1"/>
  <c r="I81" i="2"/>
  <c r="J81" i="3" s="1"/>
  <c r="I82" i="2"/>
  <c r="J82" i="3" s="1"/>
  <c r="I83" i="2"/>
  <c r="J83" i="3" s="1"/>
  <c r="I84" i="2"/>
  <c r="J85" i="3" s="1"/>
  <c r="I85" i="2"/>
  <c r="J86" i="3" s="1"/>
  <c r="I86" i="2"/>
  <c r="J88" i="3" s="1"/>
  <c r="I87" i="2"/>
  <c r="J91" i="3" s="1"/>
  <c r="I88" i="2"/>
  <c r="J92" i="3" s="1"/>
  <c r="I89" i="2"/>
  <c r="J93" i="3" s="1"/>
  <c r="I90" i="2"/>
  <c r="J94" i="3" s="1"/>
  <c r="I91" i="2"/>
  <c r="J95" i="3" s="1"/>
  <c r="I92" i="2"/>
  <c r="J96" i="3" s="1"/>
  <c r="I93" i="2"/>
  <c r="J97" i="3" s="1"/>
  <c r="I94" i="2"/>
  <c r="J98" i="3" s="1"/>
  <c r="I95" i="2"/>
  <c r="J99" i="3" s="1"/>
  <c r="I96" i="2"/>
  <c r="J100" i="3" s="1"/>
  <c r="I97" i="2"/>
  <c r="J101" i="3" s="1"/>
  <c r="I98" i="2"/>
  <c r="J102" i="3" s="1"/>
  <c r="I99" i="2"/>
  <c r="J103" i="3" s="1"/>
  <c r="I100" i="2"/>
  <c r="J104" i="3" s="1"/>
  <c r="I101" i="2"/>
  <c r="J106" i="3" s="1"/>
  <c r="I102" i="2"/>
  <c r="J107" i="3" s="1"/>
  <c r="I103" i="2"/>
  <c r="J108" i="3" s="1"/>
  <c r="I104" i="2"/>
  <c r="J109" i="3" s="1"/>
  <c r="I105" i="2"/>
  <c r="J110" i="3" s="1"/>
  <c r="I106" i="2"/>
  <c r="J111" i="3" s="1"/>
  <c r="I107" i="2"/>
  <c r="J112" i="3" s="1"/>
  <c r="I108" i="2"/>
  <c r="J114" i="3" s="1"/>
  <c r="I109" i="2"/>
  <c r="J113" i="3" s="1"/>
  <c r="I110" i="2"/>
  <c r="J115" i="3" s="1"/>
  <c r="I111" i="2"/>
  <c r="J116" i="3" s="1"/>
  <c r="I112" i="2"/>
  <c r="J117" i="3" s="1"/>
  <c r="I113" i="2"/>
  <c r="J118" i="3" s="1"/>
  <c r="I114" i="2"/>
  <c r="J119" i="3" s="1"/>
  <c r="I115" i="2"/>
  <c r="J121" i="3" s="1"/>
  <c r="I116" i="2"/>
  <c r="J122" i="3" s="1"/>
  <c r="I117" i="2"/>
  <c r="J123" i="3" s="1"/>
  <c r="I118" i="2"/>
  <c r="J124" i="3" s="1"/>
  <c r="I119" i="2"/>
  <c r="J125" i="3" s="1"/>
  <c r="I120" i="2"/>
  <c r="J126" i="3" s="1"/>
  <c r="I121" i="2"/>
  <c r="J128" i="3" s="1"/>
  <c r="I122" i="2"/>
  <c r="J130" i="3" s="1"/>
  <c r="I123" i="2"/>
  <c r="J131" i="3" s="1"/>
  <c r="I124" i="2"/>
  <c r="J129" i="3" s="1"/>
  <c r="I125" i="2"/>
  <c r="I126" i="2"/>
  <c r="J133" i="3" s="1"/>
  <c r="I127" i="2"/>
  <c r="J134" i="3" s="1"/>
  <c r="I128" i="2"/>
  <c r="J135" i="3" s="1"/>
  <c r="I129" i="2"/>
  <c r="J136" i="3" s="1"/>
  <c r="I130" i="2"/>
  <c r="I131" i="2"/>
  <c r="J137" i="3" s="1"/>
  <c r="I132" i="2"/>
  <c r="J138" i="3" s="1"/>
  <c r="I133" i="2"/>
  <c r="J139" i="3" s="1"/>
  <c r="I134" i="2"/>
  <c r="I135" i="2"/>
  <c r="J141" i="3" s="1"/>
  <c r="I136" i="2"/>
  <c r="J142" i="3" s="1"/>
  <c r="I137" i="2"/>
  <c r="J143" i="3" s="1"/>
  <c r="I138" i="2"/>
  <c r="J144" i="3" s="1"/>
  <c r="I139" i="2"/>
  <c r="J145" i="3" s="1"/>
  <c r="I140" i="2"/>
  <c r="J146" i="3" s="1"/>
  <c r="I141" i="2"/>
  <c r="J150" i="3" s="1"/>
  <c r="I142" i="2"/>
  <c r="J151" i="3" s="1"/>
  <c r="I143" i="2"/>
  <c r="J152" i="3" s="1"/>
  <c r="I144" i="2"/>
  <c r="J153" i="3" s="1"/>
  <c r="I145" i="2"/>
  <c r="J154" i="3" s="1"/>
  <c r="I146" i="2"/>
  <c r="J155" i="3" s="1"/>
  <c r="I147" i="2"/>
  <c r="J156" i="3" s="1"/>
  <c r="I148" i="2"/>
  <c r="J157" i="3" s="1"/>
  <c r="I149" i="2"/>
  <c r="J158" i="3" s="1"/>
  <c r="I150" i="2"/>
  <c r="J159" i="3" s="1"/>
  <c r="I151" i="2"/>
  <c r="J160" i="3" s="1"/>
  <c r="I152" i="2"/>
  <c r="J161" i="3" s="1"/>
  <c r="I153" i="2"/>
  <c r="J162" i="3" s="1"/>
  <c r="I154" i="2"/>
  <c r="J163" i="3" s="1"/>
  <c r="I155" i="2"/>
  <c r="J164" i="3" s="1"/>
  <c r="I156" i="2"/>
  <c r="J165" i="3" s="1"/>
  <c r="I157" i="2"/>
  <c r="J166" i="3" s="1"/>
  <c r="I158" i="2"/>
  <c r="J167" i="3" s="1"/>
  <c r="I159" i="2"/>
  <c r="J168" i="3" s="1"/>
  <c r="I160" i="2"/>
  <c r="J169" i="3" s="1"/>
  <c r="I161" i="2"/>
  <c r="J170" i="3" s="1"/>
  <c r="I162" i="2"/>
  <c r="J172" i="3" s="1"/>
  <c r="I163" i="2"/>
  <c r="J171" i="3" s="1"/>
  <c r="I164" i="2"/>
  <c r="J173" i="3" s="1"/>
  <c r="I165" i="2"/>
  <c r="J174" i="3" s="1"/>
  <c r="I166" i="2"/>
  <c r="J175" i="3" s="1"/>
  <c r="I167" i="2"/>
  <c r="J178" i="3" s="1"/>
  <c r="I168" i="2"/>
  <c r="J176" i="3" s="1"/>
  <c r="I169" i="2"/>
  <c r="J177" i="3" s="1"/>
  <c r="I170" i="2"/>
  <c r="J179" i="3" s="1"/>
  <c r="I171" i="2"/>
  <c r="J180" i="3" s="1"/>
  <c r="I172" i="2"/>
  <c r="J181" i="3" s="1"/>
  <c r="I173" i="2"/>
  <c r="I174" i="2"/>
  <c r="J182" i="3" s="1"/>
  <c r="I175" i="2"/>
  <c r="J183" i="3" s="1"/>
  <c r="I176" i="2"/>
  <c r="J186" i="3" s="1"/>
  <c r="I177" i="2"/>
  <c r="J184" i="3" s="1"/>
  <c r="I178" i="2"/>
  <c r="J185" i="3" s="1"/>
  <c r="I179" i="2"/>
  <c r="J187" i="3" s="1"/>
  <c r="I180" i="2"/>
  <c r="J188" i="3" s="1"/>
  <c r="I181" i="2"/>
  <c r="J189" i="3" s="1"/>
  <c r="I182" i="2"/>
  <c r="I183" i="2"/>
  <c r="J190" i="3" s="1"/>
  <c r="I184" i="2"/>
  <c r="J191" i="3" s="1"/>
  <c r="I185" i="2"/>
  <c r="I186" i="2"/>
  <c r="J192" i="3" s="1"/>
  <c r="I187" i="2"/>
  <c r="J194" i="3" s="1"/>
  <c r="I188" i="2"/>
  <c r="I189" i="2"/>
  <c r="J195" i="3" s="1"/>
  <c r="I190" i="2"/>
  <c r="J196" i="3" s="1"/>
  <c r="I191" i="2"/>
  <c r="J198" i="3" s="1"/>
  <c r="I192" i="2"/>
  <c r="J201" i="3" s="1"/>
  <c r="I193" i="2"/>
  <c r="J202" i="3" s="1"/>
  <c r="I194" i="2"/>
  <c r="J203" i="3" s="1"/>
  <c r="I195" i="2"/>
  <c r="J204" i="3" s="1"/>
  <c r="I196" i="2"/>
  <c r="J205" i="3" s="1"/>
  <c r="I197" i="2"/>
  <c r="J206" i="3" s="1"/>
  <c r="I198" i="2"/>
  <c r="J208" i="3" s="1"/>
  <c r="I199" i="2"/>
  <c r="J207" i="3" s="1"/>
  <c r="I200" i="2"/>
  <c r="J209" i="3" s="1"/>
  <c r="I201" i="2"/>
  <c r="J210" i="3" s="1"/>
  <c r="I202" i="2"/>
  <c r="J211" i="3" s="1"/>
  <c r="I203" i="2"/>
  <c r="J212" i="3" s="1"/>
  <c r="I204" i="2"/>
  <c r="J213" i="3" s="1"/>
  <c r="I205" i="2"/>
  <c r="J214" i="3" s="1"/>
  <c r="I206" i="2"/>
  <c r="J215" i="3" s="1"/>
  <c r="I207" i="2"/>
  <c r="J216" i="3" s="1"/>
  <c r="I208" i="2"/>
  <c r="J217" i="3" s="1"/>
  <c r="I209" i="2"/>
  <c r="J218" i="3" s="1"/>
  <c r="I210" i="2"/>
  <c r="J219" i="3" s="1"/>
  <c r="I211" i="2"/>
  <c r="J220" i="3" s="1"/>
  <c r="I212" i="2"/>
  <c r="J221" i="3" s="1"/>
  <c r="I213" i="2"/>
  <c r="J222" i="3" s="1"/>
  <c r="I214" i="2"/>
  <c r="J223" i="3" s="1"/>
  <c r="I215" i="2"/>
  <c r="J224" i="3" s="1"/>
  <c r="I216" i="2"/>
  <c r="J225" i="3" s="1"/>
  <c r="I217" i="2"/>
  <c r="J226" i="3" s="1"/>
  <c r="I218" i="2"/>
  <c r="J227" i="3" s="1"/>
  <c r="I219" i="2"/>
  <c r="J228" i="3" s="1"/>
  <c r="I220" i="2"/>
  <c r="J229" i="3" s="1"/>
  <c r="I221" i="2"/>
  <c r="J230" i="3" s="1"/>
  <c r="I222" i="2"/>
  <c r="J231" i="3" s="1"/>
  <c r="I223" i="2"/>
  <c r="J232" i="3" s="1"/>
  <c r="I224" i="2"/>
  <c r="J233" i="3" s="1"/>
  <c r="I225" i="2"/>
  <c r="J234" i="3" s="1"/>
  <c r="I226" i="2"/>
  <c r="J235" i="3" s="1"/>
  <c r="I227" i="2"/>
  <c r="J236" i="3" s="1"/>
  <c r="I228" i="2"/>
  <c r="J237" i="3" s="1"/>
  <c r="I229" i="2"/>
  <c r="J238" i="3" s="1"/>
  <c r="I230" i="2"/>
  <c r="J239" i="3" s="1"/>
  <c r="I231" i="2"/>
  <c r="J240" i="3" s="1"/>
  <c r="I232" i="2"/>
  <c r="J241" i="3" s="1"/>
  <c r="I233" i="2"/>
  <c r="J242" i="3" s="1"/>
  <c r="I234" i="2"/>
  <c r="J243" i="3" s="1"/>
  <c r="I235" i="2"/>
  <c r="J244" i="3" s="1"/>
  <c r="I236" i="2"/>
  <c r="I237" i="2"/>
  <c r="J245" i="3" s="1"/>
  <c r="I238" i="2"/>
  <c r="J246" i="3" s="1"/>
  <c r="I239" i="2"/>
  <c r="I240" i="2"/>
  <c r="J247" i="3" s="1"/>
  <c r="I241" i="2"/>
  <c r="J248" i="3" s="1"/>
  <c r="I242" i="2"/>
  <c r="J249" i="3" s="1"/>
  <c r="I243" i="2"/>
  <c r="J250" i="3" s="1"/>
  <c r="I244" i="2"/>
  <c r="J251" i="3" s="1"/>
  <c r="I245" i="2"/>
  <c r="J252" i="3" s="1"/>
  <c r="I246" i="2"/>
  <c r="I247" i="2"/>
  <c r="I248" i="2"/>
  <c r="J255" i="3" s="1"/>
  <c r="I249" i="2"/>
  <c r="J256" i="3" s="1"/>
  <c r="I250" i="2"/>
  <c r="J257" i="3" s="1"/>
  <c r="I251" i="2"/>
  <c r="J259" i="3" s="1"/>
  <c r="I252" i="2"/>
  <c r="J258" i="3" s="1"/>
  <c r="I253" i="2"/>
  <c r="J260" i="3" s="1"/>
  <c r="I254" i="2"/>
  <c r="J261" i="3" s="1"/>
  <c r="I255" i="2"/>
  <c r="J262" i="3" s="1"/>
  <c r="I256" i="2"/>
  <c r="J263" i="3" s="1"/>
  <c r="I257" i="2"/>
  <c r="J264" i="3" s="1"/>
  <c r="I258" i="2"/>
  <c r="J265" i="3" s="1"/>
  <c r="I259" i="2"/>
  <c r="J266" i="3" s="1"/>
  <c r="I260" i="2"/>
  <c r="J267" i="3" s="1"/>
  <c r="I261" i="2"/>
  <c r="J268" i="3" s="1"/>
  <c r="I262" i="2"/>
  <c r="J269" i="3" s="1"/>
  <c r="I263" i="2"/>
  <c r="J270" i="3" s="1"/>
  <c r="I264" i="2"/>
  <c r="J271" i="3" s="1"/>
  <c r="I265" i="2"/>
  <c r="J272" i="3" s="1"/>
  <c r="I266" i="2"/>
  <c r="J273" i="3" s="1"/>
  <c r="I267" i="2"/>
  <c r="J274" i="3" s="1"/>
  <c r="I268" i="2"/>
  <c r="J275" i="3" s="1"/>
  <c r="I269" i="2"/>
  <c r="J276" i="3" s="1"/>
  <c r="I270" i="2"/>
  <c r="J277" i="3" s="1"/>
  <c r="I271" i="2"/>
  <c r="J278" i="3" s="1"/>
  <c r="I272" i="2"/>
  <c r="J279" i="3" s="1"/>
  <c r="I273" i="2"/>
  <c r="J280" i="3" s="1"/>
  <c r="I274" i="2"/>
  <c r="J282" i="3" s="1"/>
  <c r="I275" i="2"/>
  <c r="J283" i="3" s="1"/>
  <c r="I276" i="2"/>
  <c r="J284" i="3" s="1"/>
  <c r="I277" i="2"/>
  <c r="J285" i="3" s="1"/>
  <c r="I278" i="2"/>
  <c r="J286" i="3" s="1"/>
  <c r="I279" i="2"/>
  <c r="J287" i="3" s="1"/>
  <c r="I280" i="2"/>
  <c r="J288" i="3" s="1"/>
  <c r="I281" i="2"/>
  <c r="J289" i="3" s="1"/>
  <c r="I282" i="2"/>
  <c r="J290" i="3" s="1"/>
  <c r="I283" i="2"/>
  <c r="J291" i="3" s="1"/>
  <c r="I284" i="2"/>
  <c r="J292" i="3" s="1"/>
  <c r="I285" i="2"/>
  <c r="J293" i="3" s="1"/>
  <c r="I286" i="2"/>
  <c r="J296" i="3" s="1"/>
  <c r="I287" i="2"/>
  <c r="I288" i="2"/>
  <c r="I289" i="2"/>
  <c r="J299" i="3" s="1"/>
  <c r="I290" i="2"/>
  <c r="J294" i="3" s="1"/>
  <c r="I291" i="2"/>
  <c r="J295" i="3" s="1"/>
  <c r="I292" i="2"/>
  <c r="J300" i="3" s="1"/>
  <c r="I293" i="2"/>
  <c r="J301" i="3" s="1"/>
  <c r="I294" i="2"/>
  <c r="J302" i="3" s="1"/>
  <c r="I295" i="2"/>
  <c r="J303" i="3" s="1"/>
  <c r="I296" i="2"/>
  <c r="I297" i="2"/>
  <c r="J304" i="3" s="1"/>
  <c r="I298" i="2"/>
  <c r="J305" i="3" s="1"/>
  <c r="I299" i="2"/>
  <c r="J306" i="3" s="1"/>
  <c r="I300" i="2"/>
  <c r="J307" i="3" s="1"/>
  <c r="I301" i="2"/>
  <c r="J308" i="3" s="1"/>
  <c r="I302" i="2"/>
  <c r="J309" i="3" s="1"/>
  <c r="I303" i="2"/>
  <c r="J310" i="3" s="1"/>
  <c r="I304" i="2"/>
  <c r="J311" i="3" s="1"/>
  <c r="I305" i="2"/>
  <c r="J313" i="3" s="1"/>
  <c r="I306" i="2"/>
  <c r="J314" i="3" s="1"/>
  <c r="I307" i="2"/>
  <c r="J316" i="3" s="1"/>
  <c r="I308" i="2"/>
  <c r="J317" i="3" s="1"/>
  <c r="I309" i="2"/>
  <c r="J318" i="3" s="1"/>
  <c r="I310" i="2"/>
  <c r="J321" i="3" s="1"/>
  <c r="I311" i="2"/>
  <c r="I312" i="2"/>
  <c r="I313" i="2"/>
  <c r="J322" i="3" s="1"/>
  <c r="I314" i="2"/>
  <c r="J323" i="3" s="1"/>
  <c r="I315" i="2"/>
  <c r="J324" i="3" s="1"/>
  <c r="I316" i="2"/>
  <c r="J325" i="3" s="1"/>
  <c r="I317" i="2"/>
  <c r="J326" i="3" s="1"/>
  <c r="I318" i="2"/>
  <c r="J327" i="3" s="1"/>
  <c r="I319" i="2"/>
  <c r="J328" i="3" s="1"/>
  <c r="I320" i="2"/>
  <c r="J329" i="3" s="1"/>
  <c r="I321" i="2"/>
  <c r="J330" i="3" s="1"/>
  <c r="I322" i="2"/>
  <c r="J331" i="3" s="1"/>
  <c r="I323" i="2"/>
  <c r="J332" i="3" s="1"/>
  <c r="I324" i="2"/>
  <c r="J333" i="3" s="1"/>
  <c r="I325" i="2"/>
  <c r="J334" i="3" s="1"/>
  <c r="I326" i="2"/>
  <c r="J335" i="3" s="1"/>
  <c r="I327" i="2"/>
  <c r="J336" i="3" s="1"/>
  <c r="I328" i="2"/>
  <c r="J337" i="3" s="1"/>
  <c r="I329" i="2"/>
  <c r="J338" i="3" s="1"/>
  <c r="I330" i="2"/>
  <c r="J339" i="3" s="1"/>
  <c r="I331" i="2"/>
  <c r="J340" i="3" s="1"/>
  <c r="I332" i="2"/>
  <c r="J341" i="3" s="1"/>
  <c r="I333" i="2"/>
  <c r="J342" i="3" s="1"/>
  <c r="I334" i="2"/>
  <c r="J343" i="3" s="1"/>
  <c r="I335" i="2"/>
  <c r="J344" i="3" s="1"/>
  <c r="I336" i="2"/>
  <c r="J345" i="3" s="1"/>
  <c r="I337" i="2"/>
  <c r="J347" i="3" s="1"/>
  <c r="I338" i="2"/>
  <c r="J346" i="3" s="1"/>
  <c r="I339" i="2"/>
  <c r="J348" i="3" s="1"/>
  <c r="I340" i="2"/>
  <c r="J349" i="3" s="1"/>
  <c r="I341" i="2"/>
  <c r="J350" i="3" s="1"/>
  <c r="I342" i="2"/>
  <c r="J351" i="3" s="1"/>
  <c r="I343" i="2"/>
  <c r="J353" i="3" s="1"/>
  <c r="I344" i="2"/>
  <c r="J354" i="3" s="1"/>
  <c r="I345" i="2"/>
  <c r="J355" i="3" s="1"/>
  <c r="I346" i="2"/>
  <c r="J356" i="3" s="1"/>
  <c r="I347" i="2"/>
  <c r="J357" i="3" s="1"/>
  <c r="I348" i="2"/>
  <c r="J358" i="3" s="1"/>
  <c r="I349" i="2"/>
  <c r="J359" i="3" s="1"/>
  <c r="I350" i="2"/>
  <c r="J360" i="3" s="1"/>
  <c r="I351" i="2"/>
  <c r="J361" i="3" s="1"/>
  <c r="I352" i="2"/>
  <c r="I353" i="2"/>
  <c r="J362" i="3" s="1"/>
  <c r="I354" i="2"/>
  <c r="I355" i="2"/>
  <c r="J364" i="3" s="1"/>
  <c r="I356" i="2"/>
  <c r="J365" i="3" s="1"/>
  <c r="I357" i="2"/>
  <c r="J366" i="3" s="1"/>
  <c r="I358" i="2"/>
  <c r="J367" i="3" s="1"/>
  <c r="I359" i="2"/>
  <c r="I360" i="2"/>
  <c r="J368" i="3" s="1"/>
  <c r="I361" i="2"/>
  <c r="I362" i="2"/>
  <c r="I363" i="2"/>
  <c r="J371" i="3" s="1"/>
  <c r="I364" i="2"/>
  <c r="J372" i="3" s="1"/>
  <c r="I365" i="2"/>
  <c r="J373" i="3" s="1"/>
  <c r="I366" i="2"/>
  <c r="J375" i="3" s="1"/>
  <c r="I367" i="2"/>
  <c r="J374" i="3" s="1"/>
  <c r="I368" i="2"/>
  <c r="J376" i="3" s="1"/>
  <c r="I369" i="2"/>
  <c r="J377" i="3" s="1"/>
  <c r="I370" i="2"/>
  <c r="J378" i="3" s="1"/>
  <c r="I371" i="2"/>
  <c r="J380" i="3" s="1"/>
  <c r="I372" i="2"/>
  <c r="J381" i="3" s="1"/>
  <c r="I373" i="2"/>
  <c r="J382" i="3" s="1"/>
  <c r="I374" i="2"/>
  <c r="J383" i="3" s="1"/>
  <c r="I375" i="2"/>
  <c r="J384" i="3" s="1"/>
  <c r="I376" i="2"/>
  <c r="J385" i="3" s="1"/>
  <c r="I377" i="2"/>
  <c r="J386" i="3" s="1"/>
  <c r="I378" i="2"/>
  <c r="J387" i="3" s="1"/>
  <c r="I379" i="2"/>
  <c r="J388" i="3" s="1"/>
  <c r="I380" i="2"/>
  <c r="J389" i="3" s="1"/>
  <c r="I381" i="2"/>
  <c r="J390" i="3" s="1"/>
  <c r="I382" i="2"/>
  <c r="J391" i="3" s="1"/>
  <c r="I383" i="2"/>
  <c r="J392" i="3" s="1"/>
  <c r="I384" i="2"/>
  <c r="J395" i="3" s="1"/>
  <c r="I385" i="2"/>
  <c r="J396" i="3" s="1"/>
  <c r="I386" i="2"/>
  <c r="J397" i="3" s="1"/>
  <c r="I387" i="2"/>
  <c r="J398" i="3" s="1"/>
  <c r="I388" i="2"/>
  <c r="J400" i="3" s="1"/>
  <c r="I389" i="2"/>
  <c r="J399" i="3" s="1"/>
  <c r="I390" i="2"/>
  <c r="J401" i="3" s="1"/>
  <c r="I391" i="2"/>
  <c r="J402" i="3" s="1"/>
  <c r="I392" i="2"/>
  <c r="J403" i="3" s="1"/>
  <c r="I393" i="2"/>
  <c r="J404" i="3" s="1"/>
  <c r="I394" i="2"/>
  <c r="J405" i="3" s="1"/>
  <c r="I395" i="2"/>
  <c r="J406" i="3" s="1"/>
  <c r="I396" i="2"/>
  <c r="J407" i="3" s="1"/>
  <c r="I397" i="2"/>
  <c r="J408" i="3" s="1"/>
  <c r="I398" i="2"/>
  <c r="J409" i="3" s="1"/>
  <c r="I399" i="2"/>
  <c r="J410" i="3" s="1"/>
  <c r="I400" i="2"/>
  <c r="J412" i="3" s="1"/>
  <c r="I401" i="2"/>
  <c r="I402" i="2"/>
  <c r="J413" i="3" s="1"/>
  <c r="I403" i="2"/>
  <c r="J415" i="3" s="1"/>
  <c r="I404" i="2"/>
  <c r="J416" i="3" s="1"/>
  <c r="I405" i="2"/>
  <c r="J418" i="3" s="1"/>
  <c r="I406" i="2"/>
  <c r="J419" i="3" s="1"/>
  <c r="I407" i="2"/>
  <c r="J420" i="3" s="1"/>
  <c r="I408" i="2"/>
  <c r="J421" i="3" s="1"/>
  <c r="I409" i="2"/>
  <c r="J422" i="3" s="1"/>
  <c r="I410" i="2"/>
  <c r="J423" i="3" s="1"/>
  <c r="I411" i="2"/>
  <c r="I412" i="2"/>
  <c r="J424" i="3" s="1"/>
  <c r="I413" i="2"/>
  <c r="J425" i="3" s="1"/>
  <c r="I414" i="2"/>
  <c r="J426" i="3" s="1"/>
  <c r="I415" i="2"/>
  <c r="J427" i="3" s="1"/>
  <c r="I416" i="2"/>
  <c r="J428" i="3" s="1"/>
  <c r="I417" i="2"/>
  <c r="J430" i="3" s="1"/>
  <c r="I418" i="2"/>
  <c r="J429" i="3" s="1"/>
  <c r="I419" i="2"/>
  <c r="J431" i="3" s="1"/>
  <c r="I420" i="2"/>
  <c r="J446" i="3" s="1"/>
  <c r="I421" i="2"/>
  <c r="J447" i="3" s="1"/>
  <c r="I422" i="2"/>
  <c r="J448" i="3" s="1"/>
  <c r="I423" i="2"/>
  <c r="J449" i="3" s="1"/>
  <c r="I424" i="2"/>
  <c r="J450" i="3" s="1"/>
  <c r="I425" i="2"/>
  <c r="J451" i="3" s="1"/>
  <c r="I426" i="2"/>
  <c r="J452" i="3" s="1"/>
  <c r="I427" i="2"/>
  <c r="J453" i="3" s="1"/>
  <c r="I428" i="2"/>
  <c r="J454" i="3" s="1"/>
  <c r="I429" i="2"/>
  <c r="J455" i="3" s="1"/>
  <c r="I430" i="2"/>
  <c r="J456" i="3" s="1"/>
  <c r="I431" i="2"/>
  <c r="I432" i="2"/>
  <c r="J432" i="3" s="1"/>
  <c r="I433" i="2"/>
  <c r="J433" i="3" s="1"/>
  <c r="I434" i="2"/>
  <c r="J434" i="3" s="1"/>
  <c r="I435" i="2"/>
  <c r="J435" i="3" s="1"/>
  <c r="I436" i="2"/>
  <c r="J436" i="3" s="1"/>
  <c r="I437" i="2"/>
  <c r="J437" i="3" s="1"/>
  <c r="I438" i="2"/>
  <c r="I439" i="2"/>
  <c r="J439" i="3" s="1"/>
  <c r="I440" i="2"/>
  <c r="J440" i="3" s="1"/>
  <c r="I441" i="2"/>
  <c r="J441" i="3" s="1"/>
  <c r="I442" i="2"/>
  <c r="J444" i="3" s="1"/>
  <c r="I443" i="2"/>
  <c r="I444" i="2"/>
  <c r="J458" i="3" s="1"/>
  <c r="I445" i="2"/>
  <c r="J459" i="3" s="1"/>
  <c r="I446" i="2"/>
  <c r="J460" i="3" s="1"/>
  <c r="I447" i="2"/>
  <c r="J462" i="3" s="1"/>
  <c r="I448" i="2"/>
  <c r="J461" i="3" s="1"/>
  <c r="I449" i="2"/>
  <c r="J463" i="3" s="1"/>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K14" i="4"/>
  <c r="K12" i="4"/>
  <c r="K11" i="4"/>
  <c r="K15" i="4"/>
  <c r="K95" i="4"/>
  <c r="L95" i="4"/>
  <c r="K96" i="4"/>
  <c r="L96" i="4"/>
  <c r="K97" i="4"/>
  <c r="L97" i="4"/>
  <c r="K98" i="4"/>
  <c r="L98" i="4"/>
  <c r="K99" i="4"/>
  <c r="L99" i="4"/>
  <c r="K100" i="4"/>
  <c r="L100" i="4"/>
  <c r="K101" i="4"/>
  <c r="L101" i="4"/>
  <c r="K102" i="4"/>
  <c r="L102" i="4"/>
  <c r="K103" i="4"/>
  <c r="L103" i="4"/>
  <c r="K119" i="4"/>
  <c r="L119" i="4"/>
  <c r="K123" i="4"/>
  <c r="L123" i="4"/>
  <c r="K124" i="4"/>
  <c r="L124" i="4"/>
  <c r="K125" i="4"/>
  <c r="L125" i="4"/>
  <c r="K127" i="4"/>
  <c r="L127" i="4"/>
  <c r="K128" i="4"/>
  <c r="L128" i="4"/>
  <c r="K129" i="4"/>
  <c r="L129" i="4"/>
  <c r="K130" i="4"/>
  <c r="L130" i="4"/>
  <c r="K131" i="4"/>
  <c r="L131" i="4"/>
  <c r="K132" i="4"/>
  <c r="L132" i="4"/>
  <c r="K133" i="4"/>
  <c r="L133" i="4"/>
  <c r="K136" i="4"/>
  <c r="L136" i="4"/>
  <c r="K137" i="4"/>
  <c r="L137" i="4"/>
  <c r="K138" i="4"/>
  <c r="L138" i="4"/>
  <c r="K139" i="4"/>
  <c r="L139" i="4"/>
  <c r="K140" i="4"/>
  <c r="L140" i="4"/>
  <c r="K141" i="4"/>
  <c r="L141" i="4"/>
  <c r="K144" i="4"/>
  <c r="L144" i="4"/>
  <c r="K145" i="4"/>
  <c r="L145" i="4"/>
  <c r="K146" i="4"/>
  <c r="L146" i="4"/>
  <c r="K148" i="4"/>
  <c r="L148" i="4"/>
  <c r="K156" i="4"/>
  <c r="L156" i="4"/>
  <c r="K165" i="4"/>
  <c r="L165" i="4"/>
  <c r="K168" i="4"/>
  <c r="L168" i="4"/>
  <c r="K172" i="4"/>
  <c r="L172" i="4"/>
  <c r="K174" i="4"/>
  <c r="L174" i="4"/>
  <c r="K177" i="4"/>
  <c r="L177" i="4"/>
  <c r="K181" i="4"/>
  <c r="L181" i="4"/>
  <c r="K281" i="4"/>
  <c r="L281" i="4"/>
  <c r="K286" i="4"/>
  <c r="L286" i="4"/>
  <c r="K287" i="4"/>
  <c r="L287" i="4"/>
  <c r="K288" i="4"/>
  <c r="L288" i="4"/>
  <c r="K292" i="4"/>
  <c r="L292" i="4"/>
  <c r="K304" i="4"/>
  <c r="L304" i="4"/>
  <c r="K305" i="4"/>
  <c r="L305" i="4"/>
  <c r="K307" i="4"/>
  <c r="L307" i="4"/>
  <c r="K309" i="4"/>
  <c r="L309" i="4"/>
  <c r="K310" i="4"/>
  <c r="L310" i="4"/>
  <c r="K311" i="4"/>
  <c r="L311" i="4"/>
  <c r="K313" i="4"/>
  <c r="L313" i="4"/>
  <c r="K316" i="4"/>
  <c r="L316" i="4"/>
  <c r="K317" i="4"/>
  <c r="L317" i="4"/>
  <c r="K318" i="4"/>
  <c r="L318" i="4"/>
  <c r="K320" i="4"/>
  <c r="L320" i="4"/>
  <c r="K323" i="4"/>
  <c r="L323" i="4"/>
  <c r="K324" i="4"/>
  <c r="L324" i="4"/>
  <c r="K325" i="4"/>
  <c r="L325" i="4"/>
  <c r="K327" i="4"/>
  <c r="L327" i="4"/>
  <c r="K330" i="4"/>
  <c r="L330" i="4"/>
  <c r="K331" i="4"/>
  <c r="L331" i="4"/>
  <c r="K332" i="4"/>
  <c r="L332" i="4"/>
  <c r="K340" i="4"/>
  <c r="L340" i="4"/>
  <c r="K369" i="4"/>
  <c r="L369" i="4"/>
  <c r="K372" i="4"/>
  <c r="L372" i="4"/>
  <c r="K374" i="4"/>
  <c r="L374" i="4"/>
  <c r="K375" i="4"/>
  <c r="L375" i="4"/>
  <c r="H353" i="3" l="1"/>
  <c r="H361" i="3"/>
  <c r="H374" i="3"/>
  <c r="H449" i="3"/>
  <c r="H462" i="3"/>
  <c r="F12" i="2"/>
  <c r="F13" i="2"/>
  <c r="F14" i="2"/>
  <c r="G14" i="3" s="1"/>
  <c r="F15" i="2"/>
  <c r="F16" i="2"/>
  <c r="F17" i="2"/>
  <c r="F18" i="2"/>
  <c r="F19" i="2"/>
  <c r="F20" i="2"/>
  <c r="F21" i="2"/>
  <c r="F22" i="2"/>
  <c r="G22" i="3" s="1"/>
  <c r="F23" i="2"/>
  <c r="F24" i="2"/>
  <c r="F25" i="2"/>
  <c r="F26" i="2"/>
  <c r="F27" i="2"/>
  <c r="F28" i="2"/>
  <c r="F29" i="2"/>
  <c r="F30" i="2"/>
  <c r="G30" i="3" s="1"/>
  <c r="F31" i="2"/>
  <c r="F32" i="2"/>
  <c r="F33" i="2"/>
  <c r="F34" i="2"/>
  <c r="F35" i="2"/>
  <c r="F36" i="2"/>
  <c r="F37" i="2"/>
  <c r="F38" i="2"/>
  <c r="G38" i="3" s="1"/>
  <c r="F39" i="2"/>
  <c r="F40" i="2"/>
  <c r="F41" i="2"/>
  <c r="F42" i="2"/>
  <c r="F43" i="2"/>
  <c r="F44" i="2"/>
  <c r="F45" i="2"/>
  <c r="F46" i="2"/>
  <c r="G46" i="3" s="1"/>
  <c r="F47" i="2"/>
  <c r="F48" i="2"/>
  <c r="F49" i="2"/>
  <c r="F50" i="2"/>
  <c r="F51" i="2"/>
  <c r="F52" i="2"/>
  <c r="F53" i="2"/>
  <c r="F54" i="2"/>
  <c r="G54" i="3" s="1"/>
  <c r="F55" i="2"/>
  <c r="F56" i="2"/>
  <c r="F57" i="2"/>
  <c r="F58" i="2"/>
  <c r="F59" i="2"/>
  <c r="F60" i="2"/>
  <c r="F61" i="2"/>
  <c r="F62" i="2"/>
  <c r="G62" i="3" s="1"/>
  <c r="F63" i="2"/>
  <c r="F64" i="2"/>
  <c r="F65" i="2"/>
  <c r="F66" i="2"/>
  <c r="F67" i="2"/>
  <c r="F68" i="2"/>
  <c r="F69" i="2"/>
  <c r="G69" i="3" s="1"/>
  <c r="F70" i="2"/>
  <c r="G70" i="3" s="1"/>
  <c r="F71" i="2"/>
  <c r="F72" i="2"/>
  <c r="F73" i="2"/>
  <c r="F74" i="2"/>
  <c r="F75" i="2"/>
  <c r="F76" i="2"/>
  <c r="F77" i="2"/>
  <c r="F78" i="2"/>
  <c r="G78" i="3" s="1"/>
  <c r="F79" i="2"/>
  <c r="F80" i="2"/>
  <c r="F81" i="2"/>
  <c r="F82" i="2"/>
  <c r="F83" i="2"/>
  <c r="F84" i="2"/>
  <c r="F85" i="2"/>
  <c r="F86" i="2"/>
  <c r="G88" i="3" s="1"/>
  <c r="F87" i="2"/>
  <c r="F88" i="2"/>
  <c r="F89" i="2"/>
  <c r="F90" i="2"/>
  <c r="F91" i="2"/>
  <c r="F92" i="2"/>
  <c r="F93" i="2"/>
  <c r="F94" i="2"/>
  <c r="G98" i="3" s="1"/>
  <c r="F95" i="2"/>
  <c r="F96" i="2"/>
  <c r="F97" i="2"/>
  <c r="F98" i="2"/>
  <c r="F99" i="2"/>
  <c r="F100" i="2"/>
  <c r="F101" i="2"/>
  <c r="F102" i="2"/>
  <c r="G107" i="3" s="1"/>
  <c r="F103" i="2"/>
  <c r="F104" i="2"/>
  <c r="F105" i="2"/>
  <c r="F106" i="2"/>
  <c r="F107" i="2"/>
  <c r="F108" i="2"/>
  <c r="F109" i="2"/>
  <c r="F110" i="2"/>
  <c r="G115" i="3" s="1"/>
  <c r="F111" i="2"/>
  <c r="F112" i="2"/>
  <c r="F113" i="2"/>
  <c r="F114" i="2"/>
  <c r="F115" i="2"/>
  <c r="F116" i="2"/>
  <c r="F117" i="2"/>
  <c r="G123" i="3" s="1"/>
  <c r="F118" i="2"/>
  <c r="G124" i="3" s="1"/>
  <c r="F119" i="2"/>
  <c r="F120" i="2"/>
  <c r="F121" i="2"/>
  <c r="F122" i="2"/>
  <c r="F123" i="2"/>
  <c r="F124" i="2"/>
  <c r="F125" i="2"/>
  <c r="F126" i="2"/>
  <c r="G133" i="3" s="1"/>
  <c r="F127" i="2"/>
  <c r="F128" i="2"/>
  <c r="F129" i="2"/>
  <c r="F130" i="2"/>
  <c r="F131" i="2"/>
  <c r="F132" i="2"/>
  <c r="F133" i="2"/>
  <c r="F134" i="2"/>
  <c r="F135" i="2"/>
  <c r="F136" i="2"/>
  <c r="F137" i="2"/>
  <c r="F138" i="2"/>
  <c r="F139" i="2"/>
  <c r="F140" i="2"/>
  <c r="F141" i="2"/>
  <c r="F142" i="2"/>
  <c r="G151" i="3" s="1"/>
  <c r="F143" i="2"/>
  <c r="F144" i="2"/>
  <c r="F145" i="2"/>
  <c r="F146" i="2"/>
  <c r="F147" i="2"/>
  <c r="F148" i="2"/>
  <c r="F149" i="2"/>
  <c r="G158" i="3" s="1"/>
  <c r="F150" i="2"/>
  <c r="G159" i="3" s="1"/>
  <c r="F151" i="2"/>
  <c r="F152" i="2"/>
  <c r="F153" i="2"/>
  <c r="F154" i="2"/>
  <c r="F155" i="2"/>
  <c r="F156" i="2"/>
  <c r="F157" i="2"/>
  <c r="F158" i="2"/>
  <c r="G167" i="3" s="1"/>
  <c r="F159" i="2"/>
  <c r="F160" i="2"/>
  <c r="F161" i="2"/>
  <c r="F162" i="2"/>
  <c r="F163" i="2"/>
  <c r="F164" i="2"/>
  <c r="F165" i="2"/>
  <c r="F166" i="2"/>
  <c r="G175" i="3" s="1"/>
  <c r="F167" i="2"/>
  <c r="F168" i="2"/>
  <c r="F169" i="2"/>
  <c r="F170" i="2"/>
  <c r="F171" i="2"/>
  <c r="F172" i="2"/>
  <c r="F173" i="2"/>
  <c r="F174" i="2"/>
  <c r="G182" i="3" s="1"/>
  <c r="F175" i="2"/>
  <c r="F176" i="2"/>
  <c r="F177" i="2"/>
  <c r="F178" i="2"/>
  <c r="F179" i="2"/>
  <c r="F180" i="2"/>
  <c r="F181" i="2"/>
  <c r="F182" i="2"/>
  <c r="F183" i="2"/>
  <c r="F184" i="2"/>
  <c r="F185" i="2"/>
  <c r="F186" i="2"/>
  <c r="F187" i="2"/>
  <c r="F188" i="2"/>
  <c r="F189" i="2"/>
  <c r="F190" i="2"/>
  <c r="G196" i="3" s="1"/>
  <c r="F191" i="2"/>
  <c r="F192" i="2"/>
  <c r="F193" i="2"/>
  <c r="F194" i="2"/>
  <c r="F195" i="2"/>
  <c r="F196" i="2"/>
  <c r="F197" i="2"/>
  <c r="F198" i="2"/>
  <c r="G208" i="3" s="1"/>
  <c r="F199" i="2"/>
  <c r="F200" i="2"/>
  <c r="F201" i="2"/>
  <c r="F202" i="2"/>
  <c r="F203" i="2"/>
  <c r="F204" i="2"/>
  <c r="F205" i="2"/>
  <c r="F206" i="2"/>
  <c r="G215" i="3" s="1"/>
  <c r="F207" i="2"/>
  <c r="F208" i="2"/>
  <c r="F209" i="2"/>
  <c r="F210" i="2"/>
  <c r="F211" i="2"/>
  <c r="F212" i="2"/>
  <c r="F213" i="2"/>
  <c r="F214" i="2"/>
  <c r="G223" i="3" s="1"/>
  <c r="F215" i="2"/>
  <c r="F216" i="2"/>
  <c r="F217" i="2"/>
  <c r="F218" i="2"/>
  <c r="F219" i="2"/>
  <c r="F220" i="2"/>
  <c r="F221" i="2"/>
  <c r="G230" i="3" s="1"/>
  <c r="F222" i="2"/>
  <c r="G231" i="3" s="1"/>
  <c r="F223" i="2"/>
  <c r="F224" i="2"/>
  <c r="F225" i="2"/>
  <c r="F226" i="2"/>
  <c r="F227" i="2"/>
  <c r="F228" i="2"/>
  <c r="F229" i="2"/>
  <c r="F230" i="2"/>
  <c r="G239" i="3" s="1"/>
  <c r="F231" i="2"/>
  <c r="F232" i="2"/>
  <c r="F233" i="2"/>
  <c r="F234" i="2"/>
  <c r="F235" i="2"/>
  <c r="F236" i="2"/>
  <c r="F237" i="2"/>
  <c r="F238" i="2"/>
  <c r="G246" i="3" s="1"/>
  <c r="F239" i="2"/>
  <c r="F240" i="2"/>
  <c r="F241" i="2"/>
  <c r="F242" i="2"/>
  <c r="F243" i="2"/>
  <c r="F244" i="2"/>
  <c r="F245" i="2"/>
  <c r="F246" i="2"/>
  <c r="F247" i="2"/>
  <c r="F248" i="2"/>
  <c r="F249" i="2"/>
  <c r="F250" i="2"/>
  <c r="F251" i="2"/>
  <c r="F252" i="2"/>
  <c r="F253" i="2"/>
  <c r="F254" i="2"/>
  <c r="G261" i="3" s="1"/>
  <c r="F255" i="2"/>
  <c r="F256" i="2"/>
  <c r="F257" i="2"/>
  <c r="F258" i="2"/>
  <c r="F259" i="2"/>
  <c r="F260" i="2"/>
  <c r="F261" i="2"/>
  <c r="F262" i="2"/>
  <c r="G269" i="3" s="1"/>
  <c r="F263" i="2"/>
  <c r="F264" i="2"/>
  <c r="F265" i="2"/>
  <c r="F266" i="2"/>
  <c r="F267" i="2"/>
  <c r="F268" i="2"/>
  <c r="F269" i="2"/>
  <c r="F270" i="2"/>
  <c r="G277" i="3" s="1"/>
  <c r="F271" i="2"/>
  <c r="F272" i="2"/>
  <c r="F273" i="2"/>
  <c r="F274" i="2"/>
  <c r="F275" i="2"/>
  <c r="F276" i="2"/>
  <c r="F277" i="2"/>
  <c r="F278" i="2"/>
  <c r="G286" i="3" s="1"/>
  <c r="F279" i="2"/>
  <c r="F280" i="2"/>
  <c r="F281" i="2"/>
  <c r="F282" i="2"/>
  <c r="F283" i="2"/>
  <c r="F284" i="2"/>
  <c r="F285" i="2"/>
  <c r="G293" i="3" s="1"/>
  <c r="F286" i="2"/>
  <c r="G296" i="3" s="1"/>
  <c r="F287" i="2"/>
  <c r="F288" i="2"/>
  <c r="F289" i="2"/>
  <c r="F290" i="2"/>
  <c r="F291" i="2"/>
  <c r="F292" i="2"/>
  <c r="F293" i="2"/>
  <c r="F294" i="2"/>
  <c r="G302" i="3" s="1"/>
  <c r="F295" i="2"/>
  <c r="F296" i="2"/>
  <c r="F297" i="2"/>
  <c r="F298" i="2"/>
  <c r="F299" i="2"/>
  <c r="F300" i="2"/>
  <c r="F301" i="2"/>
  <c r="F302" i="2"/>
  <c r="G309" i="3" s="1"/>
  <c r="F303" i="2"/>
  <c r="F304" i="2"/>
  <c r="F305" i="2"/>
  <c r="F306" i="2"/>
  <c r="F307" i="2"/>
  <c r="F308" i="2"/>
  <c r="F309" i="2"/>
  <c r="F310" i="2"/>
  <c r="G321" i="3" s="1"/>
  <c r="F311" i="2"/>
  <c r="F312" i="2"/>
  <c r="F313" i="2"/>
  <c r="F314" i="2"/>
  <c r="F315" i="2"/>
  <c r="F316" i="2"/>
  <c r="F317" i="2"/>
  <c r="F318" i="2"/>
  <c r="G327" i="3" s="1"/>
  <c r="F319" i="2"/>
  <c r="F320" i="2"/>
  <c r="F321" i="2"/>
  <c r="F322" i="2"/>
  <c r="F323" i="2"/>
  <c r="F324" i="2"/>
  <c r="F325" i="2"/>
  <c r="F326" i="2"/>
  <c r="G335" i="3" s="1"/>
  <c r="F327" i="2"/>
  <c r="F328" i="2"/>
  <c r="F329" i="2"/>
  <c r="F330" i="2"/>
  <c r="F331" i="2"/>
  <c r="F332" i="2"/>
  <c r="F333" i="2"/>
  <c r="F334" i="2"/>
  <c r="G343" i="3" s="1"/>
  <c r="F335" i="2"/>
  <c r="F336" i="2"/>
  <c r="F337" i="2"/>
  <c r="F338" i="2"/>
  <c r="F339" i="2"/>
  <c r="F340" i="2"/>
  <c r="F341" i="2"/>
  <c r="F342" i="2"/>
  <c r="G351" i="3" s="1"/>
  <c r="F343" i="2"/>
  <c r="F344" i="2"/>
  <c r="F345" i="2"/>
  <c r="F346" i="2"/>
  <c r="F347" i="2"/>
  <c r="F348" i="2"/>
  <c r="F349" i="2"/>
  <c r="F350" i="2"/>
  <c r="G360" i="3" s="1"/>
  <c r="F351" i="2"/>
  <c r="F352" i="2"/>
  <c r="F353" i="2"/>
  <c r="F354" i="2"/>
  <c r="F355" i="2"/>
  <c r="F356" i="2"/>
  <c r="F357" i="2"/>
  <c r="G366" i="3" s="1"/>
  <c r="F358" i="2"/>
  <c r="G367" i="3" s="1"/>
  <c r="F359" i="2"/>
  <c r="F360" i="2"/>
  <c r="F361" i="2"/>
  <c r="F362" i="2"/>
  <c r="F363" i="2"/>
  <c r="F364" i="2"/>
  <c r="F365" i="2"/>
  <c r="F366" i="2"/>
  <c r="G375" i="3" s="1"/>
  <c r="F367" i="2"/>
  <c r="F368" i="2"/>
  <c r="F369" i="2"/>
  <c r="F370" i="2"/>
  <c r="F371" i="2"/>
  <c r="F372" i="2"/>
  <c r="F373" i="2"/>
  <c r="F374" i="2"/>
  <c r="G383" i="3" s="1"/>
  <c r="F375" i="2"/>
  <c r="F376" i="2"/>
  <c r="F377" i="2"/>
  <c r="F378" i="2"/>
  <c r="F379" i="2"/>
  <c r="F380" i="2"/>
  <c r="F381" i="2"/>
  <c r="F382" i="2"/>
  <c r="G391" i="3" s="1"/>
  <c r="F383" i="2"/>
  <c r="F384" i="2"/>
  <c r="F385" i="2"/>
  <c r="F386" i="2"/>
  <c r="F387" i="2"/>
  <c r="F388" i="2"/>
  <c r="F389" i="2"/>
  <c r="F390" i="2"/>
  <c r="G401" i="3" s="1"/>
  <c r="F391" i="2"/>
  <c r="F392" i="2"/>
  <c r="F393" i="2"/>
  <c r="F394" i="2"/>
  <c r="F395" i="2"/>
  <c r="F396" i="2"/>
  <c r="F397" i="2"/>
  <c r="F398" i="2"/>
  <c r="G409" i="3" s="1"/>
  <c r="F399" i="2"/>
  <c r="F400" i="2"/>
  <c r="F401" i="2"/>
  <c r="F402" i="2"/>
  <c r="F403" i="2"/>
  <c r="F404" i="2"/>
  <c r="F405" i="2"/>
  <c r="F406" i="2"/>
  <c r="G419" i="3" s="1"/>
  <c r="F407" i="2"/>
  <c r="F408" i="2"/>
  <c r="F409" i="2"/>
  <c r="F410" i="2"/>
  <c r="G423" i="3" s="1"/>
  <c r="F411" i="2"/>
  <c r="F412" i="2"/>
  <c r="F413" i="2"/>
  <c r="F414" i="2"/>
  <c r="G426" i="3" s="1"/>
  <c r="F415" i="2"/>
  <c r="F416" i="2"/>
  <c r="F417" i="2"/>
  <c r="F418" i="2"/>
  <c r="F419" i="2"/>
  <c r="F420" i="2"/>
  <c r="F421" i="2"/>
  <c r="F422" i="2"/>
  <c r="G448" i="3" s="1"/>
  <c r="F423" i="2"/>
  <c r="F424" i="2"/>
  <c r="F425" i="2"/>
  <c r="F426" i="2"/>
  <c r="G452" i="3" s="1"/>
  <c r="F427" i="2"/>
  <c r="F428" i="2"/>
  <c r="F429" i="2"/>
  <c r="F430" i="2"/>
  <c r="G456" i="3" s="1"/>
  <c r="F431" i="2"/>
  <c r="F432" i="2"/>
  <c r="F433" i="2"/>
  <c r="F434" i="2"/>
  <c r="G434" i="3" s="1"/>
  <c r="F435" i="2"/>
  <c r="F436" i="2"/>
  <c r="F437" i="2"/>
  <c r="F438" i="2"/>
  <c r="F439" i="2"/>
  <c r="F440" i="2"/>
  <c r="F441" i="2"/>
  <c r="F442" i="2"/>
  <c r="G444" i="3" s="1"/>
  <c r="F443" i="2"/>
  <c r="F444" i="2"/>
  <c r="F445" i="2"/>
  <c r="F446" i="2"/>
  <c r="G460" i="3" s="1"/>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D12" i="2"/>
  <c r="D13" i="2"/>
  <c r="E13" i="3" s="1"/>
  <c r="D14" i="2"/>
  <c r="D15" i="2"/>
  <c r="D16" i="2"/>
  <c r="D17" i="2"/>
  <c r="E17" i="3" s="1"/>
  <c r="D18" i="2"/>
  <c r="D19" i="2"/>
  <c r="D20" i="2"/>
  <c r="D21" i="2"/>
  <c r="E21" i="3" s="1"/>
  <c r="D22" i="2"/>
  <c r="D23" i="2"/>
  <c r="D24" i="2"/>
  <c r="D25" i="2"/>
  <c r="E25" i="3" s="1"/>
  <c r="D26" i="2"/>
  <c r="D27" i="2"/>
  <c r="D28" i="2"/>
  <c r="D29" i="2"/>
  <c r="E29" i="3" s="1"/>
  <c r="D30" i="2"/>
  <c r="D31" i="2"/>
  <c r="D32" i="2"/>
  <c r="D33" i="2"/>
  <c r="E33" i="3" s="1"/>
  <c r="D34" i="2"/>
  <c r="D35" i="2"/>
  <c r="D36" i="2"/>
  <c r="D37" i="2"/>
  <c r="E37" i="3" s="1"/>
  <c r="D38" i="2"/>
  <c r="D39" i="2"/>
  <c r="D40" i="2"/>
  <c r="D41" i="2"/>
  <c r="E41" i="3" s="1"/>
  <c r="D42" i="2"/>
  <c r="D43" i="2"/>
  <c r="D44" i="2"/>
  <c r="D45" i="2"/>
  <c r="E45" i="3" s="1"/>
  <c r="D46" i="2"/>
  <c r="D47" i="2"/>
  <c r="D48" i="2"/>
  <c r="D49" i="2"/>
  <c r="D50" i="2"/>
  <c r="D51" i="2"/>
  <c r="D52" i="2"/>
  <c r="D53" i="2"/>
  <c r="E53" i="3" s="1"/>
  <c r="D54" i="2"/>
  <c r="D55" i="2"/>
  <c r="D56" i="2"/>
  <c r="D57" i="2"/>
  <c r="E57" i="3" s="1"/>
  <c r="D58" i="2"/>
  <c r="D59" i="2"/>
  <c r="D60" i="2"/>
  <c r="D61" i="2"/>
  <c r="E61" i="3" s="1"/>
  <c r="D62" i="2"/>
  <c r="D63" i="2"/>
  <c r="D64" i="2"/>
  <c r="D65" i="2"/>
  <c r="E65" i="3" s="1"/>
  <c r="D66" i="2"/>
  <c r="D67" i="2"/>
  <c r="D68" i="2"/>
  <c r="D69" i="2"/>
  <c r="E69" i="3" s="1"/>
  <c r="D70" i="2"/>
  <c r="D71" i="2"/>
  <c r="D72" i="2"/>
  <c r="D73" i="2"/>
  <c r="E73" i="3" s="1"/>
  <c r="D74" i="2"/>
  <c r="D75" i="2"/>
  <c r="D76" i="2"/>
  <c r="D77" i="2"/>
  <c r="E77" i="3" s="1"/>
  <c r="D78" i="2"/>
  <c r="D79" i="2"/>
  <c r="D80" i="2"/>
  <c r="D96" i="2"/>
  <c r="D97" i="2"/>
  <c r="D98" i="2"/>
  <c r="D99" i="2"/>
  <c r="D100" i="2"/>
  <c r="E104" i="3" s="1"/>
  <c r="D101" i="2"/>
  <c r="D102" i="2"/>
  <c r="D103" i="2"/>
  <c r="D104" i="2"/>
  <c r="D120" i="2"/>
  <c r="D124" i="2"/>
  <c r="D125" i="2"/>
  <c r="D126" i="2"/>
  <c r="E133" i="3" s="1"/>
  <c r="D128" i="2"/>
  <c r="E135" i="3" s="1"/>
  <c r="D129" i="2"/>
  <c r="D130" i="2"/>
  <c r="D131" i="2"/>
  <c r="E137" i="3" s="1"/>
  <c r="D132" i="2"/>
  <c r="D133" i="2"/>
  <c r="D134" i="2"/>
  <c r="D137" i="2"/>
  <c r="E143" i="3" s="1"/>
  <c r="D138" i="2"/>
  <c r="E144" i="3" s="1"/>
  <c r="D139" i="2"/>
  <c r="D140" i="2"/>
  <c r="D141" i="2"/>
  <c r="E150" i="3" s="1"/>
  <c r="D142" i="2"/>
  <c r="D145" i="2"/>
  <c r="D146" i="2"/>
  <c r="D147" i="2"/>
  <c r="E156" i="3" s="1"/>
  <c r="D149" i="2"/>
  <c r="E158" i="3" s="1"/>
  <c r="D157" i="2"/>
  <c r="D166" i="2"/>
  <c r="D169" i="2"/>
  <c r="E177" i="3" s="1"/>
  <c r="D173" i="2"/>
  <c r="D175" i="2"/>
  <c r="D178" i="2"/>
  <c r="D182" i="2"/>
  <c r="D282" i="2"/>
  <c r="E290" i="3" s="1"/>
  <c r="D287" i="2"/>
  <c r="D288" i="2"/>
  <c r="D289" i="2"/>
  <c r="E299" i="3" s="1"/>
  <c r="D293" i="2"/>
  <c r="D305" i="2"/>
  <c r="D306" i="2"/>
  <c r="D308" i="2"/>
  <c r="E317" i="3" s="1"/>
  <c r="D310" i="2"/>
  <c r="E321" i="3" s="1"/>
  <c r="D311" i="2"/>
  <c r="D312" i="2"/>
  <c r="D314" i="2"/>
  <c r="E323" i="3" s="1"/>
  <c r="D317" i="2"/>
  <c r="D318" i="2"/>
  <c r="D319" i="2"/>
  <c r="D321" i="2"/>
  <c r="E330" i="3" s="1"/>
  <c r="D324" i="2"/>
  <c r="D325" i="2"/>
  <c r="D326" i="2"/>
  <c r="D328" i="2"/>
  <c r="E337" i="3" s="1"/>
  <c r="D331" i="2"/>
  <c r="D332" i="2"/>
  <c r="D333" i="2"/>
  <c r="D341" i="2"/>
  <c r="E350" i="3" s="1"/>
  <c r="D370" i="2"/>
  <c r="D373" i="2"/>
  <c r="D375" i="2"/>
  <c r="D376" i="2"/>
  <c r="E385" i="3" s="1"/>
  <c r="D452" i="2"/>
  <c r="D463" i="2"/>
  <c r="D472" i="2"/>
  <c r="D473" i="2"/>
  <c r="D474" i="2"/>
  <c r="D475" i="2"/>
  <c r="D476" i="2"/>
  <c r="E12" i="2"/>
  <c r="F12" i="3" s="1"/>
  <c r="E13" i="2"/>
  <c r="E14" i="2"/>
  <c r="E15" i="2"/>
  <c r="E16" i="2"/>
  <c r="F16" i="3" s="1"/>
  <c r="E17" i="2"/>
  <c r="E18" i="2"/>
  <c r="E19" i="2"/>
  <c r="E20" i="2"/>
  <c r="F20" i="3" s="1"/>
  <c r="E21" i="2"/>
  <c r="E22" i="2"/>
  <c r="E23" i="2"/>
  <c r="E24" i="2"/>
  <c r="F24" i="3" s="1"/>
  <c r="E25" i="2"/>
  <c r="F25" i="3" s="1"/>
  <c r="E26" i="2"/>
  <c r="E27" i="2"/>
  <c r="E28" i="2"/>
  <c r="F28" i="3" s="1"/>
  <c r="E29" i="2"/>
  <c r="E30" i="2"/>
  <c r="E31" i="2"/>
  <c r="E32" i="2"/>
  <c r="F32" i="3" s="1"/>
  <c r="E33" i="2"/>
  <c r="F33" i="3" s="1"/>
  <c r="E34" i="2"/>
  <c r="E35" i="2"/>
  <c r="E36" i="2"/>
  <c r="F36" i="3" s="1"/>
  <c r="E37" i="2"/>
  <c r="E38" i="2"/>
  <c r="E39" i="2"/>
  <c r="E40" i="2"/>
  <c r="F40" i="3" s="1"/>
  <c r="E41" i="2"/>
  <c r="E42" i="2"/>
  <c r="E43" i="2"/>
  <c r="E44" i="2"/>
  <c r="E45" i="2"/>
  <c r="E46" i="2"/>
  <c r="E47" i="2"/>
  <c r="E48" i="2"/>
  <c r="F48" i="3" s="1"/>
  <c r="E49" i="2"/>
  <c r="F49" i="3" s="1"/>
  <c r="E50" i="2"/>
  <c r="E51" i="2"/>
  <c r="E52" i="2"/>
  <c r="F52" i="3" s="1"/>
  <c r="E53" i="2"/>
  <c r="E54" i="2"/>
  <c r="E55" i="2"/>
  <c r="E56" i="2"/>
  <c r="F56" i="3" s="1"/>
  <c r="E57" i="2"/>
  <c r="F57" i="3" s="1"/>
  <c r="E58" i="2"/>
  <c r="E59" i="2"/>
  <c r="E60" i="2"/>
  <c r="F60" i="3" s="1"/>
  <c r="E61" i="2"/>
  <c r="E62" i="2"/>
  <c r="E63" i="2"/>
  <c r="E64" i="2"/>
  <c r="F64" i="3" s="1"/>
  <c r="E65" i="2"/>
  <c r="F65" i="3" s="1"/>
  <c r="E66" i="2"/>
  <c r="E67" i="2"/>
  <c r="E68" i="2"/>
  <c r="E69" i="2"/>
  <c r="E70" i="2"/>
  <c r="E71" i="2"/>
  <c r="E72" i="2"/>
  <c r="F72" i="3" s="1"/>
  <c r="E73" i="2"/>
  <c r="F73" i="3" s="1"/>
  <c r="E74" i="2"/>
  <c r="E75" i="2"/>
  <c r="E76" i="2"/>
  <c r="F76" i="3" s="1"/>
  <c r="E77" i="2"/>
  <c r="E78" i="2"/>
  <c r="E79" i="2"/>
  <c r="E80" i="2"/>
  <c r="F80" i="3" s="1"/>
  <c r="E96" i="2"/>
  <c r="F100" i="3" s="1"/>
  <c r="E97" i="2"/>
  <c r="E98" i="2"/>
  <c r="E99" i="2"/>
  <c r="F103" i="3" s="1"/>
  <c r="E100" i="2"/>
  <c r="E101" i="2"/>
  <c r="E102" i="2"/>
  <c r="E103" i="2"/>
  <c r="F108" i="3" s="1"/>
  <c r="E104" i="2"/>
  <c r="F109" i="3" s="1"/>
  <c r="E120" i="2"/>
  <c r="E124" i="2"/>
  <c r="E125" i="2"/>
  <c r="E126" i="2"/>
  <c r="E128" i="2"/>
  <c r="E129" i="2"/>
  <c r="E130" i="2"/>
  <c r="E131" i="2"/>
  <c r="F137" i="3" s="1"/>
  <c r="E132" i="2"/>
  <c r="E133" i="2"/>
  <c r="E134" i="2"/>
  <c r="E137" i="2"/>
  <c r="E138" i="2"/>
  <c r="E139" i="2"/>
  <c r="E140" i="2"/>
  <c r="F146" i="3" s="1"/>
  <c r="E141" i="2"/>
  <c r="E142" i="2"/>
  <c r="E145" i="2"/>
  <c r="E146" i="2"/>
  <c r="F155" i="3" s="1"/>
  <c r="E147" i="2"/>
  <c r="E149" i="2"/>
  <c r="E157" i="2"/>
  <c r="E166" i="2"/>
  <c r="F175" i="3" s="1"/>
  <c r="E169" i="2"/>
  <c r="F177" i="3" s="1"/>
  <c r="E173" i="2"/>
  <c r="E175" i="2"/>
  <c r="E178" i="2"/>
  <c r="F185" i="3" s="1"/>
  <c r="E182" i="2"/>
  <c r="E282" i="2"/>
  <c r="E287" i="2"/>
  <c r="E288" i="2"/>
  <c r="E289" i="2"/>
  <c r="E293" i="2"/>
  <c r="E305" i="2"/>
  <c r="E306" i="2"/>
  <c r="F314" i="3" s="1"/>
  <c r="E308" i="2"/>
  <c r="E310" i="2"/>
  <c r="E311" i="2"/>
  <c r="E312" i="2"/>
  <c r="E314" i="2"/>
  <c r="E317" i="2"/>
  <c r="E318" i="2"/>
  <c r="E319" i="2"/>
  <c r="F328" i="3" s="1"/>
  <c r="E321" i="2"/>
  <c r="E324" i="2"/>
  <c r="E325" i="2"/>
  <c r="E326" i="2"/>
  <c r="F335" i="3" s="1"/>
  <c r="E328" i="2"/>
  <c r="E331" i="2"/>
  <c r="E332" i="2"/>
  <c r="E333" i="2"/>
  <c r="F342" i="3" s="1"/>
  <c r="E341" i="2"/>
  <c r="E370" i="2"/>
  <c r="E373" i="2"/>
  <c r="E375" i="2"/>
  <c r="F384" i="3" s="1"/>
  <c r="E376" i="2"/>
  <c r="F385" i="3" s="1"/>
  <c r="E452" i="2"/>
  <c r="E463" i="2"/>
  <c r="E472" i="2"/>
  <c r="E473" i="2"/>
  <c r="E474" i="2"/>
  <c r="E475" i="2"/>
  <c r="E476" i="2"/>
  <c r="B4" i="5"/>
  <c r="C4" i="5"/>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B85" i="5"/>
  <c r="C85" i="5"/>
  <c r="B86" i="5"/>
  <c r="C86" i="5"/>
  <c r="B87" i="5"/>
  <c r="C87" i="5"/>
  <c r="B88" i="5"/>
  <c r="C88" i="5"/>
  <c r="B89" i="5"/>
  <c r="C89" i="5"/>
  <c r="B90" i="5"/>
  <c r="C90" i="5"/>
  <c r="B91" i="5"/>
  <c r="C91" i="5"/>
  <c r="B92" i="5"/>
  <c r="C92" i="5"/>
  <c r="B93" i="5"/>
  <c r="C93" i="5"/>
  <c r="B94" i="5"/>
  <c r="C94" i="5"/>
  <c r="B95" i="5"/>
  <c r="C95" i="5"/>
  <c r="B96" i="5"/>
  <c r="C96" i="5"/>
  <c r="B97" i="5"/>
  <c r="C97" i="5"/>
  <c r="B98" i="5"/>
  <c r="C98" i="5"/>
  <c r="B99" i="5"/>
  <c r="C99" i="5"/>
  <c r="B100" i="5"/>
  <c r="C100" i="5"/>
  <c r="B101" i="5"/>
  <c r="C101" i="5"/>
  <c r="B102" i="5"/>
  <c r="C102" i="5"/>
  <c r="B103" i="5"/>
  <c r="C103" i="5"/>
  <c r="B104" i="5"/>
  <c r="C104" i="5"/>
  <c r="B105" i="5"/>
  <c r="C105" i="5"/>
  <c r="B106" i="5"/>
  <c r="C106" i="5"/>
  <c r="B107" i="5"/>
  <c r="C107" i="5"/>
  <c r="B108" i="5"/>
  <c r="C108" i="5"/>
  <c r="B109" i="5"/>
  <c r="C109" i="5"/>
  <c r="B110" i="5"/>
  <c r="C110" i="5"/>
  <c r="B111" i="5"/>
  <c r="C111" i="5"/>
  <c r="B112" i="5"/>
  <c r="C112" i="5"/>
  <c r="B113" i="5"/>
  <c r="C113" i="5"/>
  <c r="B114" i="5"/>
  <c r="C114" i="5"/>
  <c r="B115" i="5"/>
  <c r="C115" i="5"/>
  <c r="B116" i="5"/>
  <c r="C116" i="5"/>
  <c r="B117" i="5"/>
  <c r="C117" i="5"/>
  <c r="B118" i="5"/>
  <c r="C118" i="5"/>
  <c r="B119" i="5"/>
  <c r="C119" i="5"/>
  <c r="B120" i="5"/>
  <c r="C120" i="5"/>
  <c r="B121" i="5"/>
  <c r="C121" i="5"/>
  <c r="B122" i="5"/>
  <c r="C122" i="5"/>
  <c r="B123" i="5"/>
  <c r="C123" i="5"/>
  <c r="B124" i="5"/>
  <c r="C124" i="5"/>
  <c r="B125" i="5"/>
  <c r="C125" i="5"/>
  <c r="B126" i="5"/>
  <c r="C126" i="5"/>
  <c r="B127" i="5"/>
  <c r="C127" i="5"/>
  <c r="B128" i="5"/>
  <c r="C128" i="5"/>
  <c r="B129" i="5"/>
  <c r="C129" i="5"/>
  <c r="B130" i="5"/>
  <c r="C130" i="5"/>
  <c r="B131" i="5"/>
  <c r="C131" i="5"/>
  <c r="B132" i="5"/>
  <c r="C132" i="5"/>
  <c r="B133" i="5"/>
  <c r="C133" i="5"/>
  <c r="B134" i="5"/>
  <c r="C134" i="5"/>
  <c r="B135" i="5"/>
  <c r="C135" i="5"/>
  <c r="B136" i="5"/>
  <c r="C136" i="5"/>
  <c r="B137" i="5"/>
  <c r="C137" i="5"/>
  <c r="B138" i="5"/>
  <c r="C138" i="5"/>
  <c r="B139" i="5"/>
  <c r="C139" i="5"/>
  <c r="B140" i="5"/>
  <c r="C140" i="5"/>
  <c r="B141" i="5"/>
  <c r="C141" i="5"/>
  <c r="B142" i="5"/>
  <c r="C142" i="5"/>
  <c r="B143" i="5"/>
  <c r="C143" i="5"/>
  <c r="B144" i="5"/>
  <c r="C144" i="5"/>
  <c r="B145" i="5"/>
  <c r="C145" i="5"/>
  <c r="B146" i="5"/>
  <c r="C146" i="5"/>
  <c r="B147" i="5"/>
  <c r="C147" i="5"/>
  <c r="B148" i="5"/>
  <c r="C148" i="5"/>
  <c r="B149" i="5"/>
  <c r="C149" i="5"/>
  <c r="B150" i="5"/>
  <c r="C150" i="5"/>
  <c r="B151" i="5"/>
  <c r="C151" i="5"/>
  <c r="B152" i="5"/>
  <c r="C152" i="5"/>
  <c r="B153" i="5"/>
  <c r="C153" i="5"/>
  <c r="B154" i="5"/>
  <c r="C154" i="5"/>
  <c r="B155" i="5"/>
  <c r="C155" i="5"/>
  <c r="B156" i="5"/>
  <c r="C156" i="5"/>
  <c r="B157" i="5"/>
  <c r="C157" i="5"/>
  <c r="B158" i="5"/>
  <c r="C158" i="5"/>
  <c r="B159" i="5"/>
  <c r="C159" i="5"/>
  <c r="B160" i="5"/>
  <c r="C160" i="5"/>
  <c r="B161" i="5"/>
  <c r="C161" i="5"/>
  <c r="B162" i="5"/>
  <c r="C162" i="5"/>
  <c r="B163" i="5"/>
  <c r="C163" i="5"/>
  <c r="B164" i="5"/>
  <c r="C164" i="5"/>
  <c r="B165" i="5"/>
  <c r="C165" i="5"/>
  <c r="B166" i="5"/>
  <c r="C166" i="5"/>
  <c r="B167" i="5"/>
  <c r="C167" i="5"/>
  <c r="B168" i="5"/>
  <c r="C168" i="5"/>
  <c r="B169" i="5"/>
  <c r="C169" i="5"/>
  <c r="B170" i="5"/>
  <c r="C170" i="5"/>
  <c r="B171" i="5"/>
  <c r="C171" i="5"/>
  <c r="B172" i="5"/>
  <c r="C172" i="5"/>
  <c r="B173" i="5"/>
  <c r="C173" i="5"/>
  <c r="B174" i="5"/>
  <c r="C174" i="5"/>
  <c r="B175" i="5"/>
  <c r="C175" i="5"/>
  <c r="B176" i="5"/>
  <c r="C176" i="5"/>
  <c r="B177" i="5"/>
  <c r="C177" i="5"/>
  <c r="B178" i="5"/>
  <c r="C178" i="5"/>
  <c r="B179" i="5"/>
  <c r="C179" i="5"/>
  <c r="B180" i="5"/>
  <c r="C180" i="5"/>
  <c r="B181" i="5"/>
  <c r="C181" i="5"/>
  <c r="B182" i="5"/>
  <c r="C182" i="5"/>
  <c r="B183" i="5"/>
  <c r="C183" i="5"/>
  <c r="B184" i="5"/>
  <c r="C184" i="5"/>
  <c r="B185" i="5"/>
  <c r="C185" i="5"/>
  <c r="B186" i="5"/>
  <c r="C186" i="5"/>
  <c r="B187" i="5"/>
  <c r="C187" i="5"/>
  <c r="B188" i="5"/>
  <c r="C188" i="5"/>
  <c r="B189" i="5"/>
  <c r="C189" i="5"/>
  <c r="B190" i="5"/>
  <c r="C190" i="5"/>
  <c r="B191" i="5"/>
  <c r="C191" i="5"/>
  <c r="B192" i="5"/>
  <c r="C192" i="5"/>
  <c r="B193" i="5"/>
  <c r="C193" i="5"/>
  <c r="B194" i="5"/>
  <c r="C194" i="5"/>
  <c r="B195" i="5"/>
  <c r="C195" i="5"/>
  <c r="B196" i="5"/>
  <c r="C196" i="5"/>
  <c r="B197" i="5"/>
  <c r="C197" i="5"/>
  <c r="B198" i="5"/>
  <c r="C198" i="5"/>
  <c r="B199" i="5"/>
  <c r="C199" i="5"/>
  <c r="B200" i="5"/>
  <c r="C200" i="5"/>
  <c r="B201" i="5"/>
  <c r="C201" i="5"/>
  <c r="B202" i="5"/>
  <c r="C202" i="5"/>
  <c r="B203" i="5"/>
  <c r="C203" i="5"/>
  <c r="B204" i="5"/>
  <c r="C204" i="5"/>
  <c r="B205" i="5"/>
  <c r="C205" i="5"/>
  <c r="B206" i="5"/>
  <c r="C206" i="5"/>
  <c r="B207" i="5"/>
  <c r="C207" i="5"/>
  <c r="B208" i="5"/>
  <c r="C208" i="5"/>
  <c r="B209" i="5"/>
  <c r="C209" i="5"/>
  <c r="B210" i="5"/>
  <c r="C210" i="5"/>
  <c r="B211" i="5"/>
  <c r="C211" i="5"/>
  <c r="B212" i="5"/>
  <c r="C212" i="5"/>
  <c r="B213" i="5"/>
  <c r="C213" i="5"/>
  <c r="B214" i="5"/>
  <c r="C214" i="5"/>
  <c r="B215" i="5"/>
  <c r="C215" i="5"/>
  <c r="B216" i="5"/>
  <c r="C216" i="5"/>
  <c r="B217" i="5"/>
  <c r="C217" i="5"/>
  <c r="B218" i="5"/>
  <c r="C218" i="5"/>
  <c r="B219" i="5"/>
  <c r="C219" i="5"/>
  <c r="B220" i="5"/>
  <c r="C220" i="5"/>
  <c r="B221" i="5"/>
  <c r="C221" i="5"/>
  <c r="B222" i="5"/>
  <c r="C222" i="5"/>
  <c r="B223" i="5"/>
  <c r="C223" i="5"/>
  <c r="B224" i="5"/>
  <c r="C224" i="5"/>
  <c r="B225" i="5"/>
  <c r="C225" i="5"/>
  <c r="B226" i="5"/>
  <c r="C226" i="5"/>
  <c r="B227" i="5"/>
  <c r="C227" i="5"/>
  <c r="B228" i="5"/>
  <c r="C228" i="5"/>
  <c r="B229" i="5"/>
  <c r="C229" i="5"/>
  <c r="B230" i="5"/>
  <c r="C230" i="5"/>
  <c r="B231" i="5"/>
  <c r="C231" i="5"/>
  <c r="B232" i="5"/>
  <c r="C232" i="5"/>
  <c r="B233" i="5"/>
  <c r="C233" i="5"/>
  <c r="B234" i="5"/>
  <c r="C234" i="5"/>
  <c r="B235" i="5"/>
  <c r="C235" i="5"/>
  <c r="B236" i="5"/>
  <c r="C236" i="5"/>
  <c r="B237" i="5"/>
  <c r="C237" i="5"/>
  <c r="B238" i="5"/>
  <c r="C238" i="5"/>
  <c r="B239" i="5"/>
  <c r="C239" i="5"/>
  <c r="B240" i="5"/>
  <c r="C240" i="5"/>
  <c r="B241" i="5"/>
  <c r="C241" i="5"/>
  <c r="B242" i="5"/>
  <c r="C242" i="5"/>
  <c r="B243" i="5"/>
  <c r="C243" i="5"/>
  <c r="B244" i="5"/>
  <c r="C244" i="5"/>
  <c r="B245" i="5"/>
  <c r="C245" i="5"/>
  <c r="B246" i="5"/>
  <c r="C246" i="5"/>
  <c r="B247" i="5"/>
  <c r="C247" i="5"/>
  <c r="B248" i="5"/>
  <c r="C248" i="5"/>
  <c r="B249" i="5"/>
  <c r="C249" i="5"/>
  <c r="B250" i="5"/>
  <c r="C250" i="5"/>
  <c r="B251" i="5"/>
  <c r="C251" i="5"/>
  <c r="B252" i="5"/>
  <c r="C252" i="5"/>
  <c r="B253" i="5"/>
  <c r="C253" i="5"/>
  <c r="B254" i="5"/>
  <c r="C254" i="5"/>
  <c r="B255" i="5"/>
  <c r="C255" i="5"/>
  <c r="B256" i="5"/>
  <c r="C256" i="5"/>
  <c r="B257" i="5"/>
  <c r="C257" i="5"/>
  <c r="B258" i="5"/>
  <c r="C258" i="5"/>
  <c r="B259" i="5"/>
  <c r="C259" i="5"/>
  <c r="B260" i="5"/>
  <c r="C260" i="5"/>
  <c r="B261" i="5"/>
  <c r="C261" i="5"/>
  <c r="B262" i="5"/>
  <c r="C262" i="5"/>
  <c r="B263" i="5"/>
  <c r="C263" i="5"/>
  <c r="B264" i="5"/>
  <c r="C264" i="5"/>
  <c r="B265" i="5"/>
  <c r="C265" i="5"/>
  <c r="B266" i="5"/>
  <c r="C266" i="5"/>
  <c r="B267" i="5"/>
  <c r="C267" i="5"/>
  <c r="B268" i="5"/>
  <c r="C268" i="5"/>
  <c r="B269" i="5"/>
  <c r="C269" i="5"/>
  <c r="B270" i="5"/>
  <c r="C270" i="5"/>
  <c r="B271" i="5"/>
  <c r="C271" i="5"/>
  <c r="B272" i="5"/>
  <c r="C272" i="5"/>
  <c r="B273" i="5"/>
  <c r="C273" i="5"/>
  <c r="B274" i="5"/>
  <c r="C274" i="5"/>
  <c r="B275" i="5"/>
  <c r="C275" i="5"/>
  <c r="B276" i="5"/>
  <c r="C276" i="5"/>
  <c r="B277" i="5"/>
  <c r="C277" i="5"/>
  <c r="B278" i="5"/>
  <c r="C278" i="5"/>
  <c r="B279" i="5"/>
  <c r="C279" i="5"/>
  <c r="B280" i="5"/>
  <c r="C280" i="5"/>
  <c r="B281" i="5"/>
  <c r="C281" i="5"/>
  <c r="B282" i="5"/>
  <c r="C282" i="5"/>
  <c r="B283" i="5"/>
  <c r="C283" i="5"/>
  <c r="B284" i="5"/>
  <c r="C284" i="5"/>
  <c r="B285" i="5"/>
  <c r="C285" i="5"/>
  <c r="B286" i="5"/>
  <c r="C286" i="5"/>
  <c r="B287" i="5"/>
  <c r="C287" i="5"/>
  <c r="B288" i="5"/>
  <c r="C288" i="5"/>
  <c r="B289" i="5"/>
  <c r="C289" i="5"/>
  <c r="B290" i="5"/>
  <c r="C290" i="5"/>
  <c r="B291" i="5"/>
  <c r="C291" i="5"/>
  <c r="B292" i="5"/>
  <c r="C292" i="5"/>
  <c r="B293" i="5"/>
  <c r="C293" i="5"/>
  <c r="B294" i="5"/>
  <c r="C294" i="5"/>
  <c r="B295" i="5"/>
  <c r="C295" i="5"/>
  <c r="G295" i="5" s="1"/>
  <c r="L400" i="4" s="1"/>
  <c r="E401" i="2" s="1"/>
  <c r="B296" i="5"/>
  <c r="C296" i="5"/>
  <c r="B297" i="5"/>
  <c r="C297" i="5"/>
  <c r="B298" i="5"/>
  <c r="C298" i="5"/>
  <c r="B299" i="5"/>
  <c r="C299" i="5"/>
  <c r="G299" i="5" s="1"/>
  <c r="L416" i="4" s="1"/>
  <c r="E417" i="2" s="1"/>
  <c r="F430" i="3" s="1"/>
  <c r="B300" i="5"/>
  <c r="C300" i="5"/>
  <c r="B301" i="5"/>
  <c r="C301" i="5"/>
  <c r="B302" i="5"/>
  <c r="C302" i="5"/>
  <c r="B303" i="5"/>
  <c r="C303" i="5"/>
  <c r="B304" i="5"/>
  <c r="C304" i="5"/>
  <c r="B305" i="5"/>
  <c r="C305" i="5"/>
  <c r="B306" i="5"/>
  <c r="C306" i="5"/>
  <c r="B307" i="5"/>
  <c r="C307" i="5"/>
  <c r="G307" i="5" s="1"/>
  <c r="L422" i="4" s="1"/>
  <c r="E423" i="2" s="1"/>
  <c r="F449" i="3" s="1"/>
  <c r="B308" i="5"/>
  <c r="C308" i="5"/>
  <c r="B309" i="5"/>
  <c r="C309" i="5"/>
  <c r="B310" i="5"/>
  <c r="C310" i="5"/>
  <c r="B311" i="5"/>
  <c r="C311" i="5"/>
  <c r="G311" i="5" s="1"/>
  <c r="L426" i="4" s="1"/>
  <c r="E427" i="2" s="1"/>
  <c r="F453" i="3" s="1"/>
  <c r="B312" i="5"/>
  <c r="C312" i="5"/>
  <c r="B313" i="5"/>
  <c r="C313" i="5"/>
  <c r="B314" i="5"/>
  <c r="C314" i="5"/>
  <c r="B315" i="5"/>
  <c r="C315" i="5"/>
  <c r="G315" i="5" s="1"/>
  <c r="L430" i="4" s="1"/>
  <c r="E431" i="2" s="1"/>
  <c r="B316" i="5"/>
  <c r="C316" i="5"/>
  <c r="B317" i="5"/>
  <c r="C317" i="5"/>
  <c r="B318" i="5"/>
  <c r="C318" i="5"/>
  <c r="B319" i="5"/>
  <c r="C319" i="5"/>
  <c r="G319" i="5" s="1"/>
  <c r="L434" i="4" s="1"/>
  <c r="E435" i="2" s="1"/>
  <c r="F435" i="3" s="1"/>
  <c r="B320" i="5"/>
  <c r="C320" i="5"/>
  <c r="B321" i="5"/>
  <c r="C321" i="5"/>
  <c r="B322" i="5"/>
  <c r="C322" i="5"/>
  <c r="B323" i="5"/>
  <c r="C323" i="5"/>
  <c r="G323" i="5" s="1"/>
  <c r="L439" i="4" s="1"/>
  <c r="E440" i="2" s="1"/>
  <c r="F440" i="3" s="1"/>
  <c r="B324" i="5"/>
  <c r="C324" i="5"/>
  <c r="B325" i="5"/>
  <c r="C325" i="5"/>
  <c r="B326" i="5"/>
  <c r="C326" i="5"/>
  <c r="B327" i="5"/>
  <c r="C327" i="5"/>
  <c r="G327" i="5" s="1"/>
  <c r="L443" i="4" s="1"/>
  <c r="E444" i="2" s="1"/>
  <c r="F458" i="3" s="1"/>
  <c r="B328" i="5"/>
  <c r="F328" i="5" s="1"/>
  <c r="K444" i="4" s="1"/>
  <c r="D445" i="2" s="1"/>
  <c r="E459" i="3" s="1"/>
  <c r="C328" i="5"/>
  <c r="B329" i="5"/>
  <c r="C329" i="5"/>
  <c r="B330" i="5"/>
  <c r="C330" i="5"/>
  <c r="B331" i="5"/>
  <c r="C331" i="5"/>
  <c r="G331" i="5" s="1"/>
  <c r="L445" i="4" s="1"/>
  <c r="E446" i="2" s="1"/>
  <c r="F460" i="3" s="1"/>
  <c r="B332" i="5"/>
  <c r="C332" i="5"/>
  <c r="G332" i="5" s="1"/>
  <c r="L448" i="4" s="1"/>
  <c r="E449" i="2" s="1"/>
  <c r="F463" i="3" s="1"/>
  <c r="B333" i="5"/>
  <c r="C333" i="5"/>
  <c r="C3" i="5"/>
  <c r="B3" i="5"/>
  <c r="F3" i="5" s="1"/>
  <c r="K80" i="4" s="1"/>
  <c r="D81" i="2" s="1"/>
  <c r="E81" i="3" s="1"/>
  <c r="L435" i="4"/>
  <c r="E436" i="2" s="1"/>
  <c r="L449" i="4"/>
  <c r="E450" i="2" s="1"/>
  <c r="L450" i="4"/>
  <c r="E451" i="2" s="1"/>
  <c r="L451" i="4"/>
  <c r="L452" i="4"/>
  <c r="E453" i="2" s="1"/>
  <c r="L453" i="4"/>
  <c r="E454" i="2" s="1"/>
  <c r="L454" i="4"/>
  <c r="E455" i="2" s="1"/>
  <c r="L455" i="4"/>
  <c r="E456" i="2" s="1"/>
  <c r="L456" i="4"/>
  <c r="E457" i="2" s="1"/>
  <c r="L457" i="4"/>
  <c r="E458" i="2" s="1"/>
  <c r="L458" i="4"/>
  <c r="E459" i="2" s="1"/>
  <c r="L459" i="4"/>
  <c r="E460" i="2" s="1"/>
  <c r="L460" i="4"/>
  <c r="E461" i="2" s="1"/>
  <c r="L461" i="4"/>
  <c r="E462" i="2" s="1"/>
  <c r="L462" i="4"/>
  <c r="L463" i="4"/>
  <c r="E464" i="2" s="1"/>
  <c r="L464" i="4"/>
  <c r="E465" i="2" s="1"/>
  <c r="L465" i="4"/>
  <c r="E466" i="2" s="1"/>
  <c r="L466" i="4"/>
  <c r="E467" i="2" s="1"/>
  <c r="L467" i="4"/>
  <c r="E468" i="2" s="1"/>
  <c r="L468" i="4"/>
  <c r="E469" i="2" s="1"/>
  <c r="L469" i="4"/>
  <c r="E470" i="2" s="1"/>
  <c r="L470" i="4"/>
  <c r="E471" i="2" s="1"/>
  <c r="K435" i="4"/>
  <c r="D436" i="2" s="1"/>
  <c r="K449" i="4"/>
  <c r="D450" i="2" s="1"/>
  <c r="K450" i="4"/>
  <c r="D451" i="2" s="1"/>
  <c r="K451" i="4"/>
  <c r="K452" i="4"/>
  <c r="D453" i="2" s="1"/>
  <c r="K453" i="4"/>
  <c r="D454" i="2" s="1"/>
  <c r="K454" i="4"/>
  <c r="D455" i="2" s="1"/>
  <c r="K455" i="4"/>
  <c r="D456" i="2" s="1"/>
  <c r="K456" i="4"/>
  <c r="D457" i="2" s="1"/>
  <c r="K457" i="4"/>
  <c r="D458" i="2" s="1"/>
  <c r="K458" i="4"/>
  <c r="D459" i="2" s="1"/>
  <c r="K459" i="4"/>
  <c r="D460" i="2" s="1"/>
  <c r="K460" i="4"/>
  <c r="D461" i="2" s="1"/>
  <c r="K461" i="4"/>
  <c r="D462" i="2" s="1"/>
  <c r="K462" i="4"/>
  <c r="K463" i="4"/>
  <c r="D464" i="2" s="1"/>
  <c r="K464" i="4"/>
  <c r="D465" i="2" s="1"/>
  <c r="K465" i="4"/>
  <c r="D466" i="2" s="1"/>
  <c r="K466" i="4"/>
  <c r="D467" i="2" s="1"/>
  <c r="K467" i="4"/>
  <c r="D468" i="2" s="1"/>
  <c r="K468" i="4"/>
  <c r="D469" i="2" s="1"/>
  <c r="K469" i="4"/>
  <c r="D470" i="2" s="1"/>
  <c r="K470" i="4"/>
  <c r="D471" i="2" s="1"/>
  <c r="F332" i="5"/>
  <c r="K448" i="4" s="1"/>
  <c r="D449" i="2" s="1"/>
  <c r="F331" i="5"/>
  <c r="K445" i="4" s="1"/>
  <c r="D446" i="2" s="1"/>
  <c r="G330" i="5"/>
  <c r="L447" i="4" s="1"/>
  <c r="E448" i="2" s="1"/>
  <c r="F330" i="5"/>
  <c r="K447" i="4" s="1"/>
  <c r="D448" i="2" s="1"/>
  <c r="E461" i="3" s="1"/>
  <c r="G329" i="5"/>
  <c r="L446" i="4" s="1"/>
  <c r="E447" i="2" s="1"/>
  <c r="F462" i="3" s="1"/>
  <c r="F329" i="5"/>
  <c r="K446" i="4" s="1"/>
  <c r="D447" i="2" s="1"/>
  <c r="G328" i="5"/>
  <c r="L444" i="4" s="1"/>
  <c r="E445" i="2" s="1"/>
  <c r="F327" i="5"/>
  <c r="K443" i="4" s="1"/>
  <c r="D444" i="2" s="1"/>
  <c r="E458" i="3" s="1"/>
  <c r="G326" i="5"/>
  <c r="L442" i="4" s="1"/>
  <c r="E443" i="2" s="1"/>
  <c r="F326" i="5"/>
  <c r="K442" i="4" s="1"/>
  <c r="D443" i="2" s="1"/>
  <c r="G325" i="5"/>
  <c r="L441" i="4" s="1"/>
  <c r="E442" i="2" s="1"/>
  <c r="F325" i="5"/>
  <c r="K441" i="4" s="1"/>
  <c r="D442" i="2" s="1"/>
  <c r="E444" i="3" s="1"/>
  <c r="G324" i="5"/>
  <c r="L440" i="4" s="1"/>
  <c r="E441" i="2" s="1"/>
  <c r="F441" i="3" s="1"/>
  <c r="F324" i="5"/>
  <c r="K440" i="4" s="1"/>
  <c r="D441" i="2" s="1"/>
  <c r="F323" i="5"/>
  <c r="K439" i="4" s="1"/>
  <c r="D440" i="2" s="1"/>
  <c r="E440" i="3" s="1"/>
  <c r="G322" i="5"/>
  <c r="L438" i="4" s="1"/>
  <c r="E439" i="2" s="1"/>
  <c r="F439" i="3" s="1"/>
  <c r="F322" i="5"/>
  <c r="K438" i="4" s="1"/>
  <c r="D439" i="2" s="1"/>
  <c r="E439" i="3" s="1"/>
  <c r="G321" i="5"/>
  <c r="L437" i="4" s="1"/>
  <c r="E438" i="2" s="1"/>
  <c r="F321" i="5"/>
  <c r="K437" i="4" s="1"/>
  <c r="D438" i="2" s="1"/>
  <c r="G320" i="5"/>
  <c r="L436" i="4" s="1"/>
  <c r="E437" i="2" s="1"/>
  <c r="F437" i="3" s="1"/>
  <c r="F320" i="5"/>
  <c r="K436" i="4" s="1"/>
  <c r="D437" i="2" s="1"/>
  <c r="F319" i="5"/>
  <c r="K434" i="4" s="1"/>
  <c r="D435" i="2" s="1"/>
  <c r="G318" i="5"/>
  <c r="L433" i="4" s="1"/>
  <c r="E434" i="2" s="1"/>
  <c r="F318" i="5"/>
  <c r="K433" i="4" s="1"/>
  <c r="D434" i="2" s="1"/>
  <c r="G317" i="5"/>
  <c r="L432" i="4" s="1"/>
  <c r="E433" i="2" s="1"/>
  <c r="F317" i="5"/>
  <c r="K432" i="4" s="1"/>
  <c r="D433" i="2" s="1"/>
  <c r="G316" i="5"/>
  <c r="L431" i="4" s="1"/>
  <c r="E432" i="2" s="1"/>
  <c r="F316" i="5"/>
  <c r="K431" i="4" s="1"/>
  <c r="D432" i="2" s="1"/>
  <c r="E432" i="3" s="1"/>
  <c r="F315" i="5"/>
  <c r="K430" i="4" s="1"/>
  <c r="D431" i="2" s="1"/>
  <c r="G314" i="5"/>
  <c r="L429" i="4" s="1"/>
  <c r="E430" i="2" s="1"/>
  <c r="F314" i="5"/>
  <c r="K429" i="4" s="1"/>
  <c r="D430" i="2" s="1"/>
  <c r="E456" i="3" s="1"/>
  <c r="G313" i="5"/>
  <c r="L428" i="4" s="1"/>
  <c r="E429" i="2" s="1"/>
  <c r="F455" i="3" s="1"/>
  <c r="F313" i="5"/>
  <c r="K428" i="4" s="1"/>
  <c r="D429" i="2" s="1"/>
  <c r="G312" i="5"/>
  <c r="L427" i="4" s="1"/>
  <c r="E428" i="2" s="1"/>
  <c r="F312" i="5"/>
  <c r="K427" i="4" s="1"/>
  <c r="D428" i="2" s="1"/>
  <c r="F311" i="5"/>
  <c r="K426" i="4" s="1"/>
  <c r="D427" i="2" s="1"/>
  <c r="E453" i="3" s="1"/>
  <c r="G310" i="5"/>
  <c r="L425" i="4" s="1"/>
  <c r="E426" i="2" s="1"/>
  <c r="F452" i="3" s="1"/>
  <c r="F310" i="5"/>
  <c r="K425" i="4" s="1"/>
  <c r="D426" i="2" s="1"/>
  <c r="G309" i="5"/>
  <c r="L424" i="4" s="1"/>
  <c r="E425" i="2" s="1"/>
  <c r="F451" i="3" s="1"/>
  <c r="F309" i="5"/>
  <c r="K424" i="4" s="1"/>
  <c r="D425" i="2" s="1"/>
  <c r="E451" i="3" s="1"/>
  <c r="G308" i="5"/>
  <c r="L423" i="4" s="1"/>
  <c r="E424" i="2" s="1"/>
  <c r="F308" i="5"/>
  <c r="K423" i="4" s="1"/>
  <c r="D424" i="2" s="1"/>
  <c r="F307" i="5"/>
  <c r="K422" i="4" s="1"/>
  <c r="D423" i="2" s="1"/>
  <c r="G306" i="5"/>
  <c r="L421" i="4" s="1"/>
  <c r="E422" i="2" s="1"/>
  <c r="F448" i="3" s="1"/>
  <c r="F306" i="5"/>
  <c r="K421" i="4" s="1"/>
  <c r="D422" i="2" s="1"/>
  <c r="G305" i="5"/>
  <c r="L420" i="4" s="1"/>
  <c r="E421" i="2" s="1"/>
  <c r="F305" i="5"/>
  <c r="K420" i="4" s="1"/>
  <c r="D421" i="2" s="1"/>
  <c r="G304" i="5"/>
  <c r="L419" i="4" s="1"/>
  <c r="E420" i="2" s="1"/>
  <c r="F446" i="3" s="1"/>
  <c r="F304" i="5"/>
  <c r="K419" i="4" s="1"/>
  <c r="D420" i="2" s="1"/>
  <c r="G302" i="5"/>
  <c r="L418" i="4" s="1"/>
  <c r="E419" i="2" s="1"/>
  <c r="F302" i="5"/>
  <c r="K418" i="4" s="1"/>
  <c r="D419" i="2" s="1"/>
  <c r="G301" i="5"/>
  <c r="L415" i="4" s="1"/>
  <c r="E416" i="2" s="1"/>
  <c r="F428" i="3" s="1"/>
  <c r="F301" i="5"/>
  <c r="K415" i="4" s="1"/>
  <c r="D416" i="2" s="1"/>
  <c r="G300" i="5"/>
  <c r="L417" i="4" s="1"/>
  <c r="E418" i="2" s="1"/>
  <c r="F300" i="5"/>
  <c r="K417" i="4" s="1"/>
  <c r="D418" i="2" s="1"/>
  <c r="F299" i="5"/>
  <c r="K416" i="4" s="1"/>
  <c r="D417" i="2" s="1"/>
  <c r="E430" i="3" s="1"/>
  <c r="G298" i="5"/>
  <c r="L414" i="4" s="1"/>
  <c r="E415" i="2" s="1"/>
  <c r="F298" i="5"/>
  <c r="K414" i="4" s="1"/>
  <c r="D415" i="2" s="1"/>
  <c r="G297" i="5"/>
  <c r="L413" i="4" s="1"/>
  <c r="E414" i="2" s="1"/>
  <c r="F426" i="3" s="1"/>
  <c r="F297" i="5"/>
  <c r="K413" i="4" s="1"/>
  <c r="D414" i="2" s="1"/>
  <c r="E426" i="3" s="1"/>
  <c r="G296" i="5"/>
  <c r="L401" i="4" s="1"/>
  <c r="E402" i="2" s="1"/>
  <c r="F296" i="5"/>
  <c r="K401" i="4" s="1"/>
  <c r="D402" i="2" s="1"/>
  <c r="F295" i="5"/>
  <c r="K400" i="4" s="1"/>
  <c r="D401" i="2" s="1"/>
  <c r="G294" i="5"/>
  <c r="L399" i="4" s="1"/>
  <c r="E400" i="2" s="1"/>
  <c r="F412" i="3" s="1"/>
  <c r="F294" i="5"/>
  <c r="K399" i="4" s="1"/>
  <c r="D400" i="2" s="1"/>
  <c r="G292" i="5"/>
  <c r="L398" i="4" s="1"/>
  <c r="E399" i="2" s="1"/>
  <c r="F410" i="3" s="1"/>
  <c r="F292" i="5"/>
  <c r="K398" i="4" s="1"/>
  <c r="D399" i="2" s="1"/>
  <c r="E410" i="3" s="1"/>
  <c r="G291" i="5"/>
  <c r="L397" i="4" s="1"/>
  <c r="E398" i="2" s="1"/>
  <c r="F409" i="3" s="1"/>
  <c r="F291" i="5"/>
  <c r="K397" i="4" s="1"/>
  <c r="D398" i="2" s="1"/>
  <c r="G290" i="5"/>
  <c r="L396" i="4" s="1"/>
  <c r="E397" i="2" s="1"/>
  <c r="F408" i="3" s="1"/>
  <c r="F290" i="5"/>
  <c r="K396" i="4" s="1"/>
  <c r="D397" i="2" s="1"/>
  <c r="G289" i="5"/>
  <c r="L395" i="4" s="1"/>
  <c r="E396" i="2" s="1"/>
  <c r="F407" i="3" s="1"/>
  <c r="F289" i="5"/>
  <c r="K395" i="4" s="1"/>
  <c r="D396" i="2" s="1"/>
  <c r="G288" i="5"/>
  <c r="L394" i="4" s="1"/>
  <c r="E395" i="2" s="1"/>
  <c r="F406" i="3" s="1"/>
  <c r="F288" i="5"/>
  <c r="K394" i="4" s="1"/>
  <c r="D395" i="2" s="1"/>
  <c r="E406" i="3" s="1"/>
  <c r="G287" i="5"/>
  <c r="L393" i="4" s="1"/>
  <c r="E394" i="2" s="1"/>
  <c r="F405" i="3" s="1"/>
  <c r="F287" i="5"/>
  <c r="K393" i="4" s="1"/>
  <c r="D394" i="2" s="1"/>
  <c r="G286" i="5"/>
  <c r="L392" i="4" s="1"/>
  <c r="E393" i="2" s="1"/>
  <c r="F404" i="3" s="1"/>
  <c r="F286" i="5"/>
  <c r="K392" i="4" s="1"/>
  <c r="D393" i="2" s="1"/>
  <c r="G285" i="5"/>
  <c r="L391" i="4" s="1"/>
  <c r="E392" i="2" s="1"/>
  <c r="F403" i="3" s="1"/>
  <c r="F285" i="5"/>
  <c r="K391" i="4" s="1"/>
  <c r="D392" i="2" s="1"/>
  <c r="G284" i="5"/>
  <c r="L390" i="4" s="1"/>
  <c r="E391" i="2" s="1"/>
  <c r="F402" i="3" s="1"/>
  <c r="F284" i="5"/>
  <c r="K390" i="4" s="1"/>
  <c r="D391" i="2" s="1"/>
  <c r="E402" i="3" s="1"/>
  <c r="G283" i="5"/>
  <c r="L412" i="4" s="1"/>
  <c r="E413" i="2" s="1"/>
  <c r="F425" i="3" s="1"/>
  <c r="F283" i="5"/>
  <c r="K412" i="4" s="1"/>
  <c r="D413" i="2" s="1"/>
  <c r="G282" i="5"/>
  <c r="F282" i="5"/>
  <c r="G281" i="5"/>
  <c r="L411" i="4" s="1"/>
  <c r="E412" i="2" s="1"/>
  <c r="F424" i="3" s="1"/>
  <c r="F281" i="5"/>
  <c r="K411" i="4" s="1"/>
  <c r="D412" i="2" s="1"/>
  <c r="G280" i="5"/>
  <c r="L410" i="4" s="1"/>
  <c r="E411" i="2" s="1"/>
  <c r="F280" i="5"/>
  <c r="K410" i="4" s="1"/>
  <c r="D411" i="2" s="1"/>
  <c r="G279" i="5"/>
  <c r="L409" i="4" s="1"/>
  <c r="E410" i="2" s="1"/>
  <c r="F423" i="3" s="1"/>
  <c r="F279" i="5"/>
  <c r="K409" i="4" s="1"/>
  <c r="D410" i="2" s="1"/>
  <c r="G278" i="5"/>
  <c r="L408" i="4" s="1"/>
  <c r="E409" i="2" s="1"/>
  <c r="F422" i="3" s="1"/>
  <c r="F278" i="5"/>
  <c r="K408" i="4" s="1"/>
  <c r="D409" i="2" s="1"/>
  <c r="G277" i="5"/>
  <c r="L407" i="4" s="1"/>
  <c r="E408" i="2" s="1"/>
  <c r="F421" i="3" s="1"/>
  <c r="F277" i="5"/>
  <c r="K407" i="4" s="1"/>
  <c r="D408" i="2" s="1"/>
  <c r="G276" i="5"/>
  <c r="L406" i="4" s="1"/>
  <c r="E407" i="2" s="1"/>
  <c r="F420" i="3" s="1"/>
  <c r="F276" i="5"/>
  <c r="K406" i="4" s="1"/>
  <c r="D407" i="2" s="1"/>
  <c r="G275" i="5"/>
  <c r="L405" i="4" s="1"/>
  <c r="E406" i="2" s="1"/>
  <c r="F419" i="3" s="1"/>
  <c r="F275" i="5"/>
  <c r="K405" i="4" s="1"/>
  <c r="D406" i="2" s="1"/>
  <c r="E419" i="3" s="1"/>
  <c r="G274" i="5"/>
  <c r="L404" i="4" s="1"/>
  <c r="E405" i="2" s="1"/>
  <c r="F418" i="3" s="1"/>
  <c r="F274" i="5"/>
  <c r="K404" i="4" s="1"/>
  <c r="D405" i="2" s="1"/>
  <c r="G273" i="5"/>
  <c r="L403" i="4" s="1"/>
  <c r="E404" i="2" s="1"/>
  <c r="F273" i="5"/>
  <c r="K403" i="4" s="1"/>
  <c r="D404" i="2" s="1"/>
  <c r="G272" i="5"/>
  <c r="L402" i="4" s="1"/>
  <c r="E403" i="2" s="1"/>
  <c r="F415" i="3" s="1"/>
  <c r="F272" i="5"/>
  <c r="K402" i="4" s="1"/>
  <c r="D403" i="2" s="1"/>
  <c r="E415" i="3" s="1"/>
  <c r="G270" i="5"/>
  <c r="L367" i="4" s="1"/>
  <c r="E368" i="2" s="1"/>
  <c r="F376" i="3" s="1"/>
  <c r="F270" i="5"/>
  <c r="K367" i="4" s="1"/>
  <c r="D368" i="2" s="1"/>
  <c r="E376" i="3" s="1"/>
  <c r="G269" i="5"/>
  <c r="L364" i="4" s="1"/>
  <c r="E365" i="2" s="1"/>
  <c r="F373" i="3" s="1"/>
  <c r="F269" i="5"/>
  <c r="K364" i="4" s="1"/>
  <c r="D365" i="2" s="1"/>
  <c r="E373" i="3" s="1"/>
  <c r="G268" i="5"/>
  <c r="L366" i="4" s="1"/>
  <c r="E367" i="2" s="1"/>
  <c r="F374" i="3" s="1"/>
  <c r="F268" i="5"/>
  <c r="K366" i="4" s="1"/>
  <c r="D367" i="2" s="1"/>
  <c r="G267" i="5"/>
  <c r="L365" i="4" s="1"/>
  <c r="E366" i="2" s="1"/>
  <c r="F375" i="3" s="1"/>
  <c r="F267" i="5"/>
  <c r="K365" i="4" s="1"/>
  <c r="D366" i="2" s="1"/>
  <c r="E375" i="3" s="1"/>
  <c r="G266" i="5"/>
  <c r="L363" i="4" s="1"/>
  <c r="E364" i="2" s="1"/>
  <c r="F372" i="3" s="1"/>
  <c r="F266" i="5"/>
  <c r="K363" i="4" s="1"/>
  <c r="D364" i="2" s="1"/>
  <c r="G265" i="5"/>
  <c r="L362" i="4" s="1"/>
  <c r="E363" i="2" s="1"/>
  <c r="F371" i="3" s="1"/>
  <c r="F265" i="5"/>
  <c r="K362" i="4" s="1"/>
  <c r="D363" i="2" s="1"/>
  <c r="G264" i="5"/>
  <c r="L361" i="4" s="1"/>
  <c r="E362" i="2" s="1"/>
  <c r="F264" i="5"/>
  <c r="K361" i="4" s="1"/>
  <c r="D362" i="2" s="1"/>
  <c r="G263" i="5"/>
  <c r="L360" i="4" s="1"/>
  <c r="E361" i="2" s="1"/>
  <c r="F263" i="5"/>
  <c r="K360" i="4" s="1"/>
  <c r="D361" i="2" s="1"/>
  <c r="G262" i="5"/>
  <c r="L359" i="4" s="1"/>
  <c r="E360" i="2" s="1"/>
  <c r="F368" i="3" s="1"/>
  <c r="F262" i="5"/>
  <c r="K359" i="4" s="1"/>
  <c r="D360" i="2" s="1"/>
  <c r="E368" i="3" s="1"/>
  <c r="G261" i="5"/>
  <c r="L358" i="4" s="1"/>
  <c r="E359" i="2" s="1"/>
  <c r="F261" i="5"/>
  <c r="K358" i="4" s="1"/>
  <c r="D359" i="2" s="1"/>
  <c r="G260" i="5"/>
  <c r="L357" i="4" s="1"/>
  <c r="E358" i="2" s="1"/>
  <c r="F367" i="3" s="1"/>
  <c r="F260" i="5"/>
  <c r="K357" i="4" s="1"/>
  <c r="D358" i="2" s="1"/>
  <c r="G259" i="5"/>
  <c r="L356" i="4" s="1"/>
  <c r="E357" i="2" s="1"/>
  <c r="F366" i="3" s="1"/>
  <c r="F259" i="5"/>
  <c r="K356" i="4" s="1"/>
  <c r="D357" i="2" s="1"/>
  <c r="G258" i="5"/>
  <c r="L355" i="4" s="1"/>
  <c r="E356" i="2" s="1"/>
  <c r="F365" i="3" s="1"/>
  <c r="F258" i="5"/>
  <c r="K355" i="4" s="1"/>
  <c r="D356" i="2" s="1"/>
  <c r="G257" i="5"/>
  <c r="L354" i="4" s="1"/>
  <c r="E355" i="2" s="1"/>
  <c r="F364" i="3" s="1"/>
  <c r="F257" i="5"/>
  <c r="K354" i="4" s="1"/>
  <c r="D355" i="2" s="1"/>
  <c r="E364" i="3" s="1"/>
  <c r="G256" i="5"/>
  <c r="L353" i="4" s="1"/>
  <c r="E354" i="2" s="1"/>
  <c r="F256" i="5"/>
  <c r="K353" i="4" s="1"/>
  <c r="D354" i="2" s="1"/>
  <c r="G255" i="5"/>
  <c r="L352" i="4" s="1"/>
  <c r="E353" i="2" s="1"/>
  <c r="F362" i="3" s="1"/>
  <c r="F255" i="5"/>
  <c r="K352" i="4" s="1"/>
  <c r="D353" i="2" s="1"/>
  <c r="G254" i="5"/>
  <c r="L351" i="4" s="1"/>
  <c r="E352" i="2" s="1"/>
  <c r="F254" i="5"/>
  <c r="K351" i="4" s="1"/>
  <c r="D352" i="2" s="1"/>
  <c r="G253" i="5"/>
  <c r="L350" i="4" s="1"/>
  <c r="E351" i="2" s="1"/>
  <c r="F253" i="5"/>
  <c r="K350" i="4" s="1"/>
  <c r="D351" i="2" s="1"/>
  <c r="E361" i="3" s="1"/>
  <c r="G252" i="5"/>
  <c r="L349" i="4" s="1"/>
  <c r="E350" i="2" s="1"/>
  <c r="F360" i="3" s="1"/>
  <c r="F252" i="5"/>
  <c r="K349" i="4" s="1"/>
  <c r="D350" i="2" s="1"/>
  <c r="G251" i="5"/>
  <c r="L348" i="4" s="1"/>
  <c r="E349" i="2" s="1"/>
  <c r="F359" i="3" s="1"/>
  <c r="F251" i="5"/>
  <c r="K348" i="4" s="1"/>
  <c r="D349" i="2" s="1"/>
  <c r="E359" i="3" s="1"/>
  <c r="G250" i="5"/>
  <c r="L347" i="4" s="1"/>
  <c r="E348" i="2" s="1"/>
  <c r="F358" i="3" s="1"/>
  <c r="F250" i="5"/>
  <c r="K347" i="4" s="1"/>
  <c r="D348" i="2" s="1"/>
  <c r="E358" i="3" s="1"/>
  <c r="G249" i="5"/>
  <c r="L346" i="4" s="1"/>
  <c r="E347" i="2" s="1"/>
  <c r="F357" i="3" s="1"/>
  <c r="F249" i="5"/>
  <c r="K346" i="4" s="1"/>
  <c r="D347" i="2" s="1"/>
  <c r="G248" i="5"/>
  <c r="L345" i="4" s="1"/>
  <c r="E346" i="2" s="1"/>
  <c r="F356" i="3" s="1"/>
  <c r="F248" i="5"/>
  <c r="K345" i="4" s="1"/>
  <c r="D346" i="2" s="1"/>
  <c r="G247" i="5"/>
  <c r="L344" i="4" s="1"/>
  <c r="E345" i="2" s="1"/>
  <c r="F355" i="3" s="1"/>
  <c r="F247" i="5"/>
  <c r="K344" i="4" s="1"/>
  <c r="D345" i="2" s="1"/>
  <c r="G246" i="5"/>
  <c r="L343" i="4" s="1"/>
  <c r="E344" i="2" s="1"/>
  <c r="F354" i="3" s="1"/>
  <c r="F246" i="5"/>
  <c r="K343" i="4" s="1"/>
  <c r="D344" i="2" s="1"/>
  <c r="E354" i="3" s="1"/>
  <c r="G245" i="5"/>
  <c r="L342" i="4" s="1"/>
  <c r="E343" i="2" s="1"/>
  <c r="F353" i="3" s="1"/>
  <c r="F245" i="5"/>
  <c r="K342" i="4" s="1"/>
  <c r="D343" i="2" s="1"/>
  <c r="G244" i="5"/>
  <c r="L341" i="4" s="1"/>
  <c r="E342" i="2" s="1"/>
  <c r="F351" i="3" s="1"/>
  <c r="F244" i="5"/>
  <c r="K341" i="4" s="1"/>
  <c r="D342" i="2" s="1"/>
  <c r="G243" i="5"/>
  <c r="L339" i="4" s="1"/>
  <c r="E340" i="2" s="1"/>
  <c r="F349" i="3" s="1"/>
  <c r="F243" i="5"/>
  <c r="K339" i="4" s="1"/>
  <c r="D340" i="2" s="1"/>
  <c r="E349" i="3" s="1"/>
  <c r="G241" i="5"/>
  <c r="L338" i="4" s="1"/>
  <c r="E339" i="2" s="1"/>
  <c r="F348" i="3" s="1"/>
  <c r="F241" i="5"/>
  <c r="K338" i="4" s="1"/>
  <c r="D339" i="2" s="1"/>
  <c r="G240" i="5"/>
  <c r="L335" i="4" s="1"/>
  <c r="E336" i="2" s="1"/>
  <c r="F345" i="3" s="1"/>
  <c r="F240" i="5"/>
  <c r="K335" i="4" s="1"/>
  <c r="D336" i="2" s="1"/>
  <c r="G239" i="5"/>
  <c r="L337" i="4" s="1"/>
  <c r="E338" i="2" s="1"/>
  <c r="F346" i="3" s="1"/>
  <c r="F239" i="5"/>
  <c r="K337" i="4" s="1"/>
  <c r="D338" i="2" s="1"/>
  <c r="G238" i="5"/>
  <c r="L336" i="4" s="1"/>
  <c r="E337" i="2" s="1"/>
  <c r="F347" i="3" s="1"/>
  <c r="F238" i="5"/>
  <c r="K336" i="4" s="1"/>
  <c r="D337" i="2" s="1"/>
  <c r="E347" i="3" s="1"/>
  <c r="G237" i="5"/>
  <c r="L334" i="4" s="1"/>
  <c r="E335" i="2" s="1"/>
  <c r="F344" i="3" s="1"/>
  <c r="F237" i="5"/>
  <c r="K334" i="4" s="1"/>
  <c r="D335" i="2" s="1"/>
  <c r="E344" i="3" s="1"/>
  <c r="G236" i="5"/>
  <c r="L333" i="4" s="1"/>
  <c r="E334" i="2" s="1"/>
  <c r="F236" i="5"/>
  <c r="K333" i="4" s="1"/>
  <c r="D334" i="2" s="1"/>
  <c r="G234" i="5"/>
  <c r="L303" i="4" s="1"/>
  <c r="E304" i="2" s="1"/>
  <c r="F311" i="3" s="1"/>
  <c r="F234" i="5"/>
  <c r="K303" i="4" s="1"/>
  <c r="D304" i="2" s="1"/>
  <c r="G232" i="5"/>
  <c r="L329" i="4" s="1"/>
  <c r="E330" i="2" s="1"/>
  <c r="F339" i="3" s="1"/>
  <c r="F232" i="5"/>
  <c r="K329" i="4" s="1"/>
  <c r="D330" i="2" s="1"/>
  <c r="E339" i="3" s="1"/>
  <c r="G231" i="5"/>
  <c r="L322" i="4" s="1"/>
  <c r="E323" i="2" s="1"/>
  <c r="F332" i="3" s="1"/>
  <c r="F231" i="5"/>
  <c r="K322" i="4" s="1"/>
  <c r="D323" i="2" s="1"/>
  <c r="G230" i="5"/>
  <c r="L302" i="4" s="1"/>
  <c r="E303" i="2" s="1"/>
  <c r="F310" i="3" s="1"/>
  <c r="F230" i="5"/>
  <c r="K302" i="4" s="1"/>
  <c r="D303" i="2" s="1"/>
  <c r="E310" i="3" s="1"/>
  <c r="G228" i="5"/>
  <c r="L319" i="4" s="1"/>
  <c r="E320" i="2" s="1"/>
  <c r="F329" i="3" s="1"/>
  <c r="F228" i="5"/>
  <c r="K319" i="4" s="1"/>
  <c r="D320" i="2" s="1"/>
  <c r="G227" i="5"/>
  <c r="L306" i="4" s="1"/>
  <c r="E307" i="2" s="1"/>
  <c r="F316" i="3" s="1"/>
  <c r="F227" i="5"/>
  <c r="K306" i="4" s="1"/>
  <c r="D307" i="2" s="1"/>
  <c r="E316" i="3" s="1"/>
  <c r="G226" i="5"/>
  <c r="L315" i="4" s="1"/>
  <c r="E316" i="2" s="1"/>
  <c r="F325" i="3" s="1"/>
  <c r="F226" i="5"/>
  <c r="K315" i="4" s="1"/>
  <c r="D316" i="2" s="1"/>
  <c r="G225" i="5"/>
  <c r="L326" i="4" s="1"/>
  <c r="E327" i="2" s="1"/>
  <c r="F336" i="3" s="1"/>
  <c r="F225" i="5"/>
  <c r="K326" i="4" s="1"/>
  <c r="D327" i="2" s="1"/>
  <c r="G224" i="5"/>
  <c r="L321" i="4" s="1"/>
  <c r="E322" i="2" s="1"/>
  <c r="F224" i="5"/>
  <c r="K321" i="4" s="1"/>
  <c r="D322" i="2" s="1"/>
  <c r="G223" i="5"/>
  <c r="L312" i="4" s="1"/>
  <c r="E313" i="2" s="1"/>
  <c r="F322" i="3" s="1"/>
  <c r="F223" i="5"/>
  <c r="K312" i="4" s="1"/>
  <c r="D313" i="2" s="1"/>
  <c r="E322" i="3" s="1"/>
  <c r="G222" i="5"/>
  <c r="L314" i="4" s="1"/>
  <c r="E315" i="2" s="1"/>
  <c r="F324" i="3" s="1"/>
  <c r="F222" i="5"/>
  <c r="K314" i="4" s="1"/>
  <c r="D315" i="2" s="1"/>
  <c r="G221" i="5"/>
  <c r="L328" i="4" s="1"/>
  <c r="E329" i="2" s="1"/>
  <c r="F338" i="3" s="1"/>
  <c r="F221" i="5"/>
  <c r="K328" i="4" s="1"/>
  <c r="D329" i="2" s="1"/>
  <c r="G220" i="5"/>
  <c r="L308" i="4" s="1"/>
  <c r="E309" i="2" s="1"/>
  <c r="F318" i="3" s="1"/>
  <c r="F220" i="5"/>
  <c r="K308" i="4" s="1"/>
  <c r="D309" i="2" s="1"/>
  <c r="G218" i="5"/>
  <c r="L301" i="4" s="1"/>
  <c r="E302" i="2" s="1"/>
  <c r="F309" i="3" s="1"/>
  <c r="F218" i="5"/>
  <c r="K301" i="4" s="1"/>
  <c r="D302" i="2" s="1"/>
  <c r="G217" i="5"/>
  <c r="L298" i="4" s="1"/>
  <c r="E299" i="2" s="1"/>
  <c r="F306" i="3" s="1"/>
  <c r="F217" i="5"/>
  <c r="K298" i="4" s="1"/>
  <c r="D299" i="2" s="1"/>
  <c r="E306" i="3" s="1"/>
  <c r="G216" i="5"/>
  <c r="L300" i="4" s="1"/>
  <c r="E301" i="2" s="1"/>
  <c r="F308" i="3" s="1"/>
  <c r="F216" i="5"/>
  <c r="K300" i="4" s="1"/>
  <c r="D301" i="2" s="1"/>
  <c r="G215" i="5"/>
  <c r="L299" i="4" s="1"/>
  <c r="E300" i="2" s="1"/>
  <c r="F307" i="3" s="1"/>
  <c r="F215" i="5"/>
  <c r="K299" i="4" s="1"/>
  <c r="D300" i="2" s="1"/>
  <c r="G214" i="5"/>
  <c r="L297" i="4" s="1"/>
  <c r="E298" i="2" s="1"/>
  <c r="F305" i="3" s="1"/>
  <c r="F214" i="5"/>
  <c r="K297" i="4" s="1"/>
  <c r="D298" i="2" s="1"/>
  <c r="G213" i="5"/>
  <c r="L296" i="4" s="1"/>
  <c r="E297" i="2" s="1"/>
  <c r="F304" i="3" s="1"/>
  <c r="F213" i="5"/>
  <c r="K296" i="4" s="1"/>
  <c r="D297" i="2" s="1"/>
  <c r="E304" i="3" s="1"/>
  <c r="G212" i="5"/>
  <c r="L278" i="4" s="1"/>
  <c r="E279" i="2" s="1"/>
  <c r="F287" i="3" s="1"/>
  <c r="F212" i="5"/>
  <c r="K278" i="4" s="1"/>
  <c r="D279" i="2" s="1"/>
  <c r="G211" i="5"/>
  <c r="L277" i="4" s="1"/>
  <c r="E278" i="2" s="1"/>
  <c r="F286" i="3" s="1"/>
  <c r="F211" i="5"/>
  <c r="K277" i="4" s="1"/>
  <c r="D278" i="2" s="1"/>
  <c r="G210" i="5"/>
  <c r="L276" i="4" s="1"/>
  <c r="E277" i="2" s="1"/>
  <c r="F285" i="3" s="1"/>
  <c r="F210" i="5"/>
  <c r="K276" i="4" s="1"/>
  <c r="D277" i="2" s="1"/>
  <c r="G209" i="5"/>
  <c r="L275" i="4" s="1"/>
  <c r="E276" i="2" s="1"/>
  <c r="F284" i="3" s="1"/>
  <c r="F209" i="5"/>
  <c r="K275" i="4" s="1"/>
  <c r="D276" i="2" s="1"/>
  <c r="G208" i="5"/>
  <c r="L274" i="4" s="1"/>
  <c r="E275" i="2" s="1"/>
  <c r="F283" i="3" s="1"/>
  <c r="F208" i="5"/>
  <c r="K274" i="4" s="1"/>
  <c r="D275" i="2" s="1"/>
  <c r="E283" i="3" s="1"/>
  <c r="G207" i="5"/>
  <c r="L273" i="4" s="1"/>
  <c r="E274" i="2" s="1"/>
  <c r="F282" i="3" s="1"/>
  <c r="F207" i="5"/>
  <c r="K273" i="4" s="1"/>
  <c r="D274" i="2" s="1"/>
  <c r="G206" i="5"/>
  <c r="L272" i="4" s="1"/>
  <c r="E273" i="2" s="1"/>
  <c r="F280" i="3" s="1"/>
  <c r="F206" i="5"/>
  <c r="K272" i="4" s="1"/>
  <c r="D273" i="2" s="1"/>
  <c r="E280" i="3" s="1"/>
  <c r="G205" i="5"/>
  <c r="L271" i="4" s="1"/>
  <c r="E272" i="2" s="1"/>
  <c r="F279" i="3" s="1"/>
  <c r="F205" i="5"/>
  <c r="K271" i="4" s="1"/>
  <c r="D272" i="2" s="1"/>
  <c r="E279" i="3" s="1"/>
  <c r="G204" i="5"/>
  <c r="L270" i="4" s="1"/>
  <c r="E271" i="2" s="1"/>
  <c r="F278" i="3" s="1"/>
  <c r="F204" i="5"/>
  <c r="K270" i="4" s="1"/>
  <c r="D271" i="2" s="1"/>
  <c r="G203" i="5"/>
  <c r="L269" i="4" s="1"/>
  <c r="E270" i="2" s="1"/>
  <c r="F277" i="3" s="1"/>
  <c r="F203" i="5"/>
  <c r="K269" i="4" s="1"/>
  <c r="D270" i="2" s="1"/>
  <c r="G202" i="5"/>
  <c r="L268" i="4" s="1"/>
  <c r="E269" i="2" s="1"/>
  <c r="F276" i="3" s="1"/>
  <c r="F202" i="5"/>
  <c r="K268" i="4" s="1"/>
  <c r="D269" i="2" s="1"/>
  <c r="E276" i="3" s="1"/>
  <c r="G201" i="5"/>
  <c r="L267" i="4" s="1"/>
  <c r="E268" i="2" s="1"/>
  <c r="F275" i="3" s="1"/>
  <c r="F201" i="5"/>
  <c r="K267" i="4" s="1"/>
  <c r="D268" i="2" s="1"/>
  <c r="E275" i="3" s="1"/>
  <c r="G200" i="5"/>
  <c r="L266" i="4" s="1"/>
  <c r="E267" i="2" s="1"/>
  <c r="F274" i="3" s="1"/>
  <c r="F200" i="5"/>
  <c r="K266" i="4" s="1"/>
  <c r="D267" i="2" s="1"/>
  <c r="G199" i="5"/>
  <c r="L265" i="4" s="1"/>
  <c r="E266" i="2" s="1"/>
  <c r="F273" i="3" s="1"/>
  <c r="F199" i="5"/>
  <c r="K265" i="4" s="1"/>
  <c r="D266" i="2" s="1"/>
  <c r="G198" i="5"/>
  <c r="L264" i="4" s="1"/>
  <c r="E265" i="2" s="1"/>
  <c r="F272" i="3" s="1"/>
  <c r="F198" i="5"/>
  <c r="K264" i="4" s="1"/>
  <c r="D265" i="2" s="1"/>
  <c r="E272" i="3" s="1"/>
  <c r="G197" i="5"/>
  <c r="L262" i="4" s="1"/>
  <c r="E263" i="2" s="1"/>
  <c r="F270" i="3" s="1"/>
  <c r="F197" i="5"/>
  <c r="K262" i="4" s="1"/>
  <c r="D263" i="2" s="1"/>
  <c r="E270" i="3" s="1"/>
  <c r="G196" i="5"/>
  <c r="L263" i="4" s="1"/>
  <c r="E264" i="2" s="1"/>
  <c r="F271" i="3" s="1"/>
  <c r="F196" i="5"/>
  <c r="K263" i="4" s="1"/>
  <c r="D264" i="2" s="1"/>
  <c r="G195" i="5"/>
  <c r="L261" i="4" s="1"/>
  <c r="E262" i="2" s="1"/>
  <c r="F269" i="3" s="1"/>
  <c r="F195" i="5"/>
  <c r="K261" i="4" s="1"/>
  <c r="D262" i="2" s="1"/>
  <c r="G194" i="5"/>
  <c r="L260" i="4" s="1"/>
  <c r="E261" i="2" s="1"/>
  <c r="F268" i="3" s="1"/>
  <c r="F194" i="5"/>
  <c r="K260" i="4" s="1"/>
  <c r="D261" i="2" s="1"/>
  <c r="G193" i="5"/>
  <c r="L259" i="4" s="1"/>
  <c r="E260" i="2" s="1"/>
  <c r="F267" i="3" s="1"/>
  <c r="F193" i="5"/>
  <c r="K259" i="4" s="1"/>
  <c r="D260" i="2" s="1"/>
  <c r="E267" i="3" s="1"/>
  <c r="G192" i="5"/>
  <c r="L258" i="4" s="1"/>
  <c r="E259" i="2" s="1"/>
  <c r="F266" i="3" s="1"/>
  <c r="F192" i="5"/>
  <c r="K258" i="4" s="1"/>
  <c r="D259" i="2" s="1"/>
  <c r="E266" i="3" s="1"/>
  <c r="G191" i="5"/>
  <c r="L257" i="4" s="1"/>
  <c r="E258" i="2" s="1"/>
  <c r="F265" i="3" s="1"/>
  <c r="F191" i="5"/>
  <c r="K257" i="4" s="1"/>
  <c r="D258" i="2" s="1"/>
  <c r="G190" i="5"/>
  <c r="L256" i="4" s="1"/>
  <c r="E257" i="2" s="1"/>
  <c r="F264" i="3" s="1"/>
  <c r="F190" i="5"/>
  <c r="K256" i="4" s="1"/>
  <c r="D257" i="2" s="1"/>
  <c r="E264" i="3" s="1"/>
  <c r="G189" i="5"/>
  <c r="L255" i="4" s="1"/>
  <c r="E256" i="2" s="1"/>
  <c r="F263" i="3" s="1"/>
  <c r="F189" i="5"/>
  <c r="K255" i="4" s="1"/>
  <c r="D256" i="2" s="1"/>
  <c r="E263" i="3" s="1"/>
  <c r="G188" i="5"/>
  <c r="L254" i="4" s="1"/>
  <c r="E255" i="2" s="1"/>
  <c r="F262" i="3" s="1"/>
  <c r="F188" i="5"/>
  <c r="K254" i="4" s="1"/>
  <c r="D255" i="2" s="1"/>
  <c r="E262" i="3" s="1"/>
  <c r="G187" i="5"/>
  <c r="L253" i="4" s="1"/>
  <c r="E254" i="2" s="1"/>
  <c r="F261" i="3" s="1"/>
  <c r="F187" i="5"/>
  <c r="K253" i="4" s="1"/>
  <c r="D254" i="2" s="1"/>
  <c r="G185" i="5"/>
  <c r="L252" i="4" s="1"/>
  <c r="E253" i="2" s="1"/>
  <c r="F260" i="3" s="1"/>
  <c r="F185" i="5"/>
  <c r="K252" i="4" s="1"/>
  <c r="D253" i="2" s="1"/>
  <c r="E260" i="3" s="1"/>
  <c r="G184" i="5"/>
  <c r="L249" i="4" s="1"/>
  <c r="E250" i="2" s="1"/>
  <c r="F257" i="3" s="1"/>
  <c r="F184" i="5"/>
  <c r="K249" i="4" s="1"/>
  <c r="D250" i="2" s="1"/>
  <c r="G183" i="5"/>
  <c r="L251" i="4" s="1"/>
  <c r="E252" i="2" s="1"/>
  <c r="F183" i="5"/>
  <c r="K251" i="4" s="1"/>
  <c r="D252" i="2" s="1"/>
  <c r="G182" i="5"/>
  <c r="L250" i="4" s="1"/>
  <c r="E251" i="2" s="1"/>
  <c r="F259" i="3" s="1"/>
  <c r="F182" i="5"/>
  <c r="K250" i="4" s="1"/>
  <c r="D251" i="2" s="1"/>
  <c r="G181" i="5"/>
  <c r="L248" i="4" s="1"/>
  <c r="E249" i="2" s="1"/>
  <c r="F256" i="3" s="1"/>
  <c r="F181" i="5"/>
  <c r="K248" i="4" s="1"/>
  <c r="D249" i="2" s="1"/>
  <c r="E256" i="3" s="1"/>
  <c r="G180" i="5"/>
  <c r="L247" i="4" s="1"/>
  <c r="E248" i="2" s="1"/>
  <c r="F255" i="3" s="1"/>
  <c r="F180" i="5"/>
  <c r="K247" i="4" s="1"/>
  <c r="D248" i="2" s="1"/>
  <c r="E255" i="3" s="1"/>
  <c r="G179" i="5"/>
  <c r="L295" i="4" s="1"/>
  <c r="E296" i="2" s="1"/>
  <c r="F179" i="5"/>
  <c r="K295" i="4" s="1"/>
  <c r="D296" i="2" s="1"/>
  <c r="G178" i="5"/>
  <c r="L294" i="4" s="1"/>
  <c r="E295" i="2" s="1"/>
  <c r="F303" i="3" s="1"/>
  <c r="F178" i="5"/>
  <c r="K294" i="4" s="1"/>
  <c r="D295" i="2" s="1"/>
  <c r="G177" i="5"/>
  <c r="L293" i="4" s="1"/>
  <c r="E294" i="2" s="1"/>
  <c r="F302" i="3" s="1"/>
  <c r="F177" i="5"/>
  <c r="K293" i="4" s="1"/>
  <c r="D294" i="2" s="1"/>
  <c r="E302" i="3" s="1"/>
  <c r="G176" i="5"/>
  <c r="L291" i="4" s="1"/>
  <c r="E292" i="2" s="1"/>
  <c r="F300" i="3" s="1"/>
  <c r="F176" i="5"/>
  <c r="K291" i="4" s="1"/>
  <c r="D292" i="2" s="1"/>
  <c r="G174" i="5"/>
  <c r="L290" i="4" s="1"/>
  <c r="E291" i="2" s="1"/>
  <c r="F295" i="3" s="1"/>
  <c r="F174" i="5"/>
  <c r="K290" i="4" s="1"/>
  <c r="D291" i="2" s="1"/>
  <c r="E295" i="3" s="1"/>
  <c r="G173" i="5"/>
  <c r="L289" i="4" s="1"/>
  <c r="E290" i="2" s="1"/>
  <c r="F294" i="3" s="1"/>
  <c r="F173" i="5"/>
  <c r="K289" i="4" s="1"/>
  <c r="D290" i="2" s="1"/>
  <c r="G172" i="5"/>
  <c r="L285" i="4" s="1"/>
  <c r="E286" i="2" s="1"/>
  <c r="F296" i="3" s="1"/>
  <c r="F172" i="5"/>
  <c r="K285" i="4" s="1"/>
  <c r="D286" i="2" s="1"/>
  <c r="E296" i="3" s="1"/>
  <c r="G171" i="5"/>
  <c r="L284" i="4" s="1"/>
  <c r="E285" i="2" s="1"/>
  <c r="F293" i="3" s="1"/>
  <c r="F171" i="5"/>
  <c r="K284" i="4" s="1"/>
  <c r="D285" i="2" s="1"/>
  <c r="G170" i="5"/>
  <c r="L283" i="4" s="1"/>
  <c r="E284" i="2" s="1"/>
  <c r="F292" i="3" s="1"/>
  <c r="F170" i="5"/>
  <c r="K283" i="4" s="1"/>
  <c r="D284" i="2" s="1"/>
  <c r="E292" i="3" s="1"/>
  <c r="G169" i="5"/>
  <c r="L282" i="4" s="1"/>
  <c r="E283" i="2" s="1"/>
  <c r="F291" i="3" s="1"/>
  <c r="F169" i="5"/>
  <c r="K282" i="4" s="1"/>
  <c r="D283" i="2" s="1"/>
  <c r="G168" i="5"/>
  <c r="L280" i="4" s="1"/>
  <c r="E281" i="2" s="1"/>
  <c r="F289" i="3" s="1"/>
  <c r="F168" i="5"/>
  <c r="K280" i="4" s="1"/>
  <c r="D281" i="2" s="1"/>
  <c r="E289" i="3" s="1"/>
  <c r="G167" i="5"/>
  <c r="L279" i="4" s="1"/>
  <c r="E280" i="2" s="1"/>
  <c r="F288" i="3" s="1"/>
  <c r="F167" i="5"/>
  <c r="K279" i="4" s="1"/>
  <c r="D280" i="2" s="1"/>
  <c r="E288" i="3" s="1"/>
  <c r="G166" i="5"/>
  <c r="L246" i="4" s="1"/>
  <c r="E247" i="2" s="1"/>
  <c r="F166" i="5"/>
  <c r="K246" i="4" s="1"/>
  <c r="D247" i="2" s="1"/>
  <c r="G165" i="5"/>
  <c r="L245" i="4" s="1"/>
  <c r="E246" i="2" s="1"/>
  <c r="F165" i="5"/>
  <c r="K245" i="4" s="1"/>
  <c r="D246" i="2" s="1"/>
  <c r="G164" i="5"/>
  <c r="L244" i="4" s="1"/>
  <c r="E245" i="2" s="1"/>
  <c r="F252" i="3" s="1"/>
  <c r="F164" i="5"/>
  <c r="K244" i="4" s="1"/>
  <c r="D245" i="2" s="1"/>
  <c r="G163" i="5"/>
  <c r="L243" i="4" s="1"/>
  <c r="E244" i="2" s="1"/>
  <c r="F251" i="3" s="1"/>
  <c r="F163" i="5"/>
  <c r="K243" i="4" s="1"/>
  <c r="D244" i="2" s="1"/>
  <c r="E251" i="3" s="1"/>
  <c r="G162" i="5"/>
  <c r="L242" i="4" s="1"/>
  <c r="E243" i="2" s="1"/>
  <c r="F250" i="3" s="1"/>
  <c r="F162" i="5"/>
  <c r="K242" i="4" s="1"/>
  <c r="D243" i="2" s="1"/>
  <c r="G161" i="5"/>
  <c r="L241" i="4" s="1"/>
  <c r="E242" i="2" s="1"/>
  <c r="F249" i="3" s="1"/>
  <c r="F161" i="5"/>
  <c r="K241" i="4" s="1"/>
  <c r="D242" i="2" s="1"/>
  <c r="E249" i="3" s="1"/>
  <c r="G160" i="5"/>
  <c r="L240" i="4" s="1"/>
  <c r="E241" i="2" s="1"/>
  <c r="F248" i="3" s="1"/>
  <c r="F160" i="5"/>
  <c r="K240" i="4" s="1"/>
  <c r="D241" i="2" s="1"/>
  <c r="E248" i="3" s="1"/>
  <c r="G159" i="5"/>
  <c r="L239" i="4" s="1"/>
  <c r="E240" i="2" s="1"/>
  <c r="F247" i="3" s="1"/>
  <c r="F159" i="5"/>
  <c r="K239" i="4" s="1"/>
  <c r="D240" i="2" s="1"/>
  <c r="E247" i="3" s="1"/>
  <c r="G158" i="5"/>
  <c r="L238" i="4" s="1"/>
  <c r="E239" i="2" s="1"/>
  <c r="F158" i="5"/>
  <c r="K238" i="4" s="1"/>
  <c r="D239" i="2" s="1"/>
  <c r="G157" i="5"/>
  <c r="L237" i="4" s="1"/>
  <c r="E238" i="2" s="1"/>
  <c r="F246" i="3" s="1"/>
  <c r="F157" i="5"/>
  <c r="K237" i="4" s="1"/>
  <c r="D238" i="2" s="1"/>
  <c r="G156" i="5"/>
  <c r="L236" i="4" s="1"/>
  <c r="E237" i="2" s="1"/>
  <c r="F245" i="3" s="1"/>
  <c r="F156" i="5"/>
  <c r="K236" i="4" s="1"/>
  <c r="D237" i="2" s="1"/>
  <c r="E245" i="3" s="1"/>
  <c r="G155" i="5"/>
  <c r="L235" i="4" s="1"/>
  <c r="E236" i="2" s="1"/>
  <c r="F155" i="5"/>
  <c r="K235" i="4" s="1"/>
  <c r="D236" i="2" s="1"/>
  <c r="G154" i="5"/>
  <c r="L234" i="4" s="1"/>
  <c r="E235" i="2" s="1"/>
  <c r="F154" i="5"/>
  <c r="K234" i="4" s="1"/>
  <c r="D235" i="2" s="1"/>
  <c r="G153" i="5"/>
  <c r="L233" i="4" s="1"/>
  <c r="E234" i="2" s="1"/>
  <c r="F243" i="3" s="1"/>
  <c r="F153" i="5"/>
  <c r="K233" i="4" s="1"/>
  <c r="D234" i="2" s="1"/>
  <c r="G152" i="5"/>
  <c r="L232" i="4" s="1"/>
  <c r="E233" i="2" s="1"/>
  <c r="F242" i="3" s="1"/>
  <c r="F152" i="5"/>
  <c r="K232" i="4" s="1"/>
  <c r="D233" i="2" s="1"/>
  <c r="E242" i="3" s="1"/>
  <c r="G151" i="5"/>
  <c r="L231" i="4" s="1"/>
  <c r="E232" i="2" s="1"/>
  <c r="F241" i="3" s="1"/>
  <c r="F151" i="5"/>
  <c r="K231" i="4" s="1"/>
  <c r="D232" i="2" s="1"/>
  <c r="G150" i="5"/>
  <c r="L230" i="4" s="1"/>
  <c r="E231" i="2" s="1"/>
  <c r="F240" i="3" s="1"/>
  <c r="F150" i="5"/>
  <c r="K230" i="4" s="1"/>
  <c r="D231" i="2" s="1"/>
  <c r="G149" i="5"/>
  <c r="L229" i="4" s="1"/>
  <c r="E230" i="2" s="1"/>
  <c r="F239" i="3" s="1"/>
  <c r="F149" i="5"/>
  <c r="K229" i="4" s="1"/>
  <c r="D230" i="2" s="1"/>
  <c r="E239" i="3" s="1"/>
  <c r="G148" i="5"/>
  <c r="L228" i="4" s="1"/>
  <c r="E229" i="2" s="1"/>
  <c r="F238" i="3" s="1"/>
  <c r="F148" i="5"/>
  <c r="K228" i="4" s="1"/>
  <c r="D229" i="2" s="1"/>
  <c r="E238" i="3" s="1"/>
  <c r="G147" i="5"/>
  <c r="L227" i="4" s="1"/>
  <c r="E228" i="2" s="1"/>
  <c r="F237" i="3" s="1"/>
  <c r="F147" i="5"/>
  <c r="K227" i="4" s="1"/>
  <c r="D228" i="2" s="1"/>
  <c r="G145" i="5"/>
  <c r="L389" i="4" s="1"/>
  <c r="E390" i="2" s="1"/>
  <c r="F401" i="3" s="1"/>
  <c r="F145" i="5"/>
  <c r="K389" i="4" s="1"/>
  <c r="D390" i="2" s="1"/>
  <c r="E401" i="3" s="1"/>
  <c r="G144" i="5"/>
  <c r="L386" i="4" s="1"/>
  <c r="E387" i="2" s="1"/>
  <c r="F398" i="3" s="1"/>
  <c r="F144" i="5"/>
  <c r="K386" i="4" s="1"/>
  <c r="D387" i="2" s="1"/>
  <c r="E398" i="3" s="1"/>
  <c r="G143" i="5"/>
  <c r="L388" i="4" s="1"/>
  <c r="E389" i="2" s="1"/>
  <c r="F399" i="3" s="1"/>
  <c r="F143" i="5"/>
  <c r="K388" i="4" s="1"/>
  <c r="D389" i="2" s="1"/>
  <c r="E399" i="3" s="1"/>
  <c r="G142" i="5"/>
  <c r="L387" i="4" s="1"/>
  <c r="E388" i="2" s="1"/>
  <c r="F400" i="3" s="1"/>
  <c r="F142" i="5"/>
  <c r="K387" i="4" s="1"/>
  <c r="D388" i="2" s="1"/>
  <c r="E400" i="3" s="1"/>
  <c r="G141" i="5"/>
  <c r="L385" i="4" s="1"/>
  <c r="E386" i="2" s="1"/>
  <c r="F397" i="3" s="1"/>
  <c r="F141" i="5"/>
  <c r="K385" i="4" s="1"/>
  <c r="D386" i="2" s="1"/>
  <c r="E397" i="3" s="1"/>
  <c r="G140" i="5"/>
  <c r="L384" i="4" s="1"/>
  <c r="E385" i="2" s="1"/>
  <c r="F396" i="3" s="1"/>
  <c r="F140" i="5"/>
  <c r="K384" i="4" s="1"/>
  <c r="D385" i="2" s="1"/>
  <c r="E396" i="3" s="1"/>
  <c r="G139" i="5"/>
  <c r="L383" i="4" s="1"/>
  <c r="E384" i="2" s="1"/>
  <c r="F395" i="3" s="1"/>
  <c r="F139" i="5"/>
  <c r="K383" i="4" s="1"/>
  <c r="D384" i="2" s="1"/>
  <c r="E395" i="3" s="1"/>
  <c r="G137" i="5"/>
  <c r="L382" i="4" s="1"/>
  <c r="E383" i="2" s="1"/>
  <c r="F392" i="3" s="1"/>
  <c r="F137" i="5"/>
  <c r="K382" i="4" s="1"/>
  <c r="D383" i="2" s="1"/>
  <c r="E392" i="3" s="1"/>
  <c r="G136" i="5"/>
  <c r="L381" i="4" s="1"/>
  <c r="E382" i="2" s="1"/>
  <c r="F391" i="3" s="1"/>
  <c r="F136" i="5"/>
  <c r="K381" i="4" s="1"/>
  <c r="D382" i="2" s="1"/>
  <c r="E391" i="3" s="1"/>
  <c r="G135" i="5"/>
  <c r="L377" i="4" s="1"/>
  <c r="E378" i="2" s="1"/>
  <c r="F387" i="3" s="1"/>
  <c r="F135" i="5"/>
  <c r="K377" i="4" s="1"/>
  <c r="D378" i="2" s="1"/>
  <c r="G134" i="5"/>
  <c r="L379" i="4" s="1"/>
  <c r="E380" i="2" s="1"/>
  <c r="F389" i="3" s="1"/>
  <c r="F134" i="5"/>
  <c r="K379" i="4" s="1"/>
  <c r="D380" i="2" s="1"/>
  <c r="E389" i="3" s="1"/>
  <c r="G132" i="5"/>
  <c r="L376" i="4" s="1"/>
  <c r="E377" i="2" s="1"/>
  <c r="F386" i="3" s="1"/>
  <c r="F132" i="5"/>
  <c r="K376" i="4" s="1"/>
  <c r="D377" i="2" s="1"/>
  <c r="E386" i="3" s="1"/>
  <c r="G131" i="5"/>
  <c r="L378" i="4" s="1"/>
  <c r="E379" i="2" s="1"/>
  <c r="F388" i="3" s="1"/>
  <c r="F131" i="5"/>
  <c r="K378" i="4" s="1"/>
  <c r="D379" i="2" s="1"/>
  <c r="E388" i="3" s="1"/>
  <c r="G130" i="5"/>
  <c r="L380" i="4" s="1"/>
  <c r="E381" i="2" s="1"/>
  <c r="F390" i="3" s="1"/>
  <c r="F130" i="5"/>
  <c r="K380" i="4" s="1"/>
  <c r="D381" i="2" s="1"/>
  <c r="G127" i="5"/>
  <c r="L373" i="4" s="1"/>
  <c r="E374" i="2" s="1"/>
  <c r="F383" i="3" s="1"/>
  <c r="F127" i="5"/>
  <c r="K373" i="4" s="1"/>
  <c r="D374" i="2" s="1"/>
  <c r="E383" i="3" s="1"/>
  <c r="G124" i="5"/>
  <c r="L370" i="4" s="1"/>
  <c r="E371" i="2" s="1"/>
  <c r="F380" i="3" s="1"/>
  <c r="F124" i="5"/>
  <c r="K370" i="4" s="1"/>
  <c r="D371" i="2" s="1"/>
  <c r="G123" i="5"/>
  <c r="L371" i="4" s="1"/>
  <c r="E372" i="2" s="1"/>
  <c r="F381" i="3" s="1"/>
  <c r="F123" i="5"/>
  <c r="K371" i="4" s="1"/>
  <c r="D372" i="2" s="1"/>
  <c r="G119" i="5"/>
  <c r="L368" i="4" s="1"/>
  <c r="E369" i="2" s="1"/>
  <c r="F377" i="3" s="1"/>
  <c r="F119" i="5"/>
  <c r="K368" i="4" s="1"/>
  <c r="D369" i="2" s="1"/>
  <c r="E377" i="3" s="1"/>
  <c r="G118" i="5"/>
  <c r="L226" i="4" s="1"/>
  <c r="E227" i="2" s="1"/>
  <c r="F236" i="3" s="1"/>
  <c r="F118" i="5"/>
  <c r="K226" i="4" s="1"/>
  <c r="D227" i="2" s="1"/>
  <c r="E236" i="3" s="1"/>
  <c r="G117" i="5"/>
  <c r="L225" i="4" s="1"/>
  <c r="E226" i="2" s="1"/>
  <c r="F235" i="3" s="1"/>
  <c r="F117" i="5"/>
  <c r="K225" i="4" s="1"/>
  <c r="D226" i="2" s="1"/>
  <c r="E235" i="3" s="1"/>
  <c r="G116" i="5"/>
  <c r="L224" i="4" s="1"/>
  <c r="E225" i="2" s="1"/>
  <c r="F234" i="3" s="1"/>
  <c r="F116" i="5"/>
  <c r="K224" i="4" s="1"/>
  <c r="D225" i="2" s="1"/>
  <c r="E234" i="3" s="1"/>
  <c r="G115" i="5"/>
  <c r="L223" i="4" s="1"/>
  <c r="E224" i="2" s="1"/>
  <c r="F233" i="3" s="1"/>
  <c r="F115" i="5"/>
  <c r="K223" i="4" s="1"/>
  <c r="D224" i="2" s="1"/>
  <c r="E233" i="3" s="1"/>
  <c r="G114" i="5"/>
  <c r="L222" i="4" s="1"/>
  <c r="E223" i="2" s="1"/>
  <c r="F232" i="3" s="1"/>
  <c r="F114" i="5"/>
  <c r="K222" i="4" s="1"/>
  <c r="D223" i="2" s="1"/>
  <c r="G113" i="5"/>
  <c r="L221" i="4" s="1"/>
  <c r="E222" i="2" s="1"/>
  <c r="F231" i="3" s="1"/>
  <c r="F113" i="5"/>
  <c r="K221" i="4" s="1"/>
  <c r="D222" i="2" s="1"/>
  <c r="E231" i="3" s="1"/>
  <c r="G112" i="5"/>
  <c r="L220" i="4" s="1"/>
  <c r="E221" i="2" s="1"/>
  <c r="F230" i="3" s="1"/>
  <c r="F112" i="5"/>
  <c r="K220" i="4" s="1"/>
  <c r="D221" i="2" s="1"/>
  <c r="E230" i="3" s="1"/>
  <c r="G111" i="5"/>
  <c r="L219" i="4" s="1"/>
  <c r="E220" i="2" s="1"/>
  <c r="F229" i="3" s="1"/>
  <c r="F111" i="5"/>
  <c r="K219" i="4" s="1"/>
  <c r="D220" i="2" s="1"/>
  <c r="E229" i="3" s="1"/>
  <c r="G110" i="5"/>
  <c r="L218" i="4" s="1"/>
  <c r="E219" i="2" s="1"/>
  <c r="F228" i="3" s="1"/>
  <c r="F110" i="5"/>
  <c r="K218" i="4" s="1"/>
  <c r="D219" i="2" s="1"/>
  <c r="E228" i="3" s="1"/>
  <c r="G109" i="5"/>
  <c r="L217" i="4" s="1"/>
  <c r="E218" i="2" s="1"/>
  <c r="F227" i="3" s="1"/>
  <c r="F109" i="5"/>
  <c r="K217" i="4" s="1"/>
  <c r="D218" i="2" s="1"/>
  <c r="E227" i="3" s="1"/>
  <c r="G108" i="5"/>
  <c r="L216" i="4" s="1"/>
  <c r="E217" i="2" s="1"/>
  <c r="F108" i="5"/>
  <c r="K216" i="4" s="1"/>
  <c r="D217" i="2" s="1"/>
  <c r="E226" i="3" s="1"/>
  <c r="G107" i="5"/>
  <c r="L215" i="4" s="1"/>
  <c r="E216" i="2" s="1"/>
  <c r="F225" i="3" s="1"/>
  <c r="F107" i="5"/>
  <c r="K215" i="4" s="1"/>
  <c r="D216" i="2" s="1"/>
  <c r="E225" i="3" s="1"/>
  <c r="G106" i="5"/>
  <c r="L214" i="4" s="1"/>
  <c r="E215" i="2" s="1"/>
  <c r="F224" i="3" s="1"/>
  <c r="F106" i="5"/>
  <c r="K214" i="4" s="1"/>
  <c r="D215" i="2" s="1"/>
  <c r="E224" i="3" s="1"/>
  <c r="G105" i="5"/>
  <c r="L213" i="4" s="1"/>
  <c r="E214" i="2" s="1"/>
  <c r="F223" i="3" s="1"/>
  <c r="F105" i="5"/>
  <c r="K213" i="4" s="1"/>
  <c r="D214" i="2" s="1"/>
  <c r="E223" i="3" s="1"/>
  <c r="G104" i="5"/>
  <c r="L212" i="4" s="1"/>
  <c r="E213" i="2" s="1"/>
  <c r="F222" i="3" s="1"/>
  <c r="F104" i="5"/>
  <c r="K212" i="4" s="1"/>
  <c r="D213" i="2" s="1"/>
  <c r="E222" i="3" s="1"/>
  <c r="G103" i="5"/>
  <c r="L211" i="4" s="1"/>
  <c r="E212" i="2" s="1"/>
  <c r="F221" i="3" s="1"/>
  <c r="F103" i="5"/>
  <c r="K211" i="4" s="1"/>
  <c r="D212" i="2" s="1"/>
  <c r="G102" i="5"/>
  <c r="L210" i="4" s="1"/>
  <c r="E211" i="2" s="1"/>
  <c r="F220" i="3" s="1"/>
  <c r="F102" i="5"/>
  <c r="K210" i="4" s="1"/>
  <c r="D211" i="2" s="1"/>
  <c r="E220" i="3" s="1"/>
  <c r="G101" i="5"/>
  <c r="L209" i="4" s="1"/>
  <c r="E210" i="2" s="1"/>
  <c r="F219" i="3" s="1"/>
  <c r="F101" i="5"/>
  <c r="K209" i="4" s="1"/>
  <c r="D210" i="2" s="1"/>
  <c r="E219" i="3" s="1"/>
  <c r="G100" i="5"/>
  <c r="L208" i="4" s="1"/>
  <c r="E209" i="2" s="1"/>
  <c r="F218" i="3" s="1"/>
  <c r="F100" i="5"/>
  <c r="K208" i="4" s="1"/>
  <c r="D209" i="2" s="1"/>
  <c r="E218" i="3" s="1"/>
  <c r="G99" i="5"/>
  <c r="L207" i="4" s="1"/>
  <c r="E208" i="2" s="1"/>
  <c r="F217" i="3" s="1"/>
  <c r="F99" i="5"/>
  <c r="K207" i="4" s="1"/>
  <c r="D208" i="2" s="1"/>
  <c r="E217" i="3" s="1"/>
  <c r="G98" i="5"/>
  <c r="L206" i="4" s="1"/>
  <c r="E207" i="2" s="1"/>
  <c r="F216" i="3" s="1"/>
  <c r="F98" i="5"/>
  <c r="K206" i="4" s="1"/>
  <c r="D207" i="2" s="1"/>
  <c r="E216" i="3" s="1"/>
  <c r="G97" i="5"/>
  <c r="L205" i="4" s="1"/>
  <c r="E206" i="2" s="1"/>
  <c r="F215" i="3" s="1"/>
  <c r="F97" i="5"/>
  <c r="K205" i="4" s="1"/>
  <c r="D206" i="2" s="1"/>
  <c r="E215" i="3" s="1"/>
  <c r="G96" i="5"/>
  <c r="L204" i="4" s="1"/>
  <c r="E205" i="2" s="1"/>
  <c r="F214" i="3" s="1"/>
  <c r="F96" i="5"/>
  <c r="K204" i="4" s="1"/>
  <c r="D205" i="2" s="1"/>
  <c r="E214" i="3" s="1"/>
  <c r="G95" i="5"/>
  <c r="L203" i="4" s="1"/>
  <c r="E204" i="2" s="1"/>
  <c r="F213" i="3" s="1"/>
  <c r="F95" i="5"/>
  <c r="K203" i="4" s="1"/>
  <c r="D204" i="2" s="1"/>
  <c r="E213" i="3" s="1"/>
  <c r="G94" i="5"/>
  <c r="L202" i="4" s="1"/>
  <c r="E203" i="2" s="1"/>
  <c r="F212" i="3" s="1"/>
  <c r="F94" i="5"/>
  <c r="K202" i="4" s="1"/>
  <c r="D203" i="2" s="1"/>
  <c r="E212" i="3" s="1"/>
  <c r="G93" i="5"/>
  <c r="L201" i="4" s="1"/>
  <c r="E202" i="2" s="1"/>
  <c r="F211" i="3" s="1"/>
  <c r="F93" i="5"/>
  <c r="K201" i="4" s="1"/>
  <c r="D202" i="2" s="1"/>
  <c r="E211" i="3" s="1"/>
  <c r="G92" i="5"/>
  <c r="L200" i="4" s="1"/>
  <c r="E201" i="2" s="1"/>
  <c r="F210" i="3" s="1"/>
  <c r="F92" i="5"/>
  <c r="K200" i="4" s="1"/>
  <c r="D201" i="2" s="1"/>
  <c r="E210" i="3" s="1"/>
  <c r="G90" i="5"/>
  <c r="L199" i="4" s="1"/>
  <c r="E200" i="2" s="1"/>
  <c r="F209" i="3" s="1"/>
  <c r="F90" i="5"/>
  <c r="K199" i="4" s="1"/>
  <c r="D200" i="2" s="1"/>
  <c r="G89" i="5"/>
  <c r="L196" i="4" s="1"/>
  <c r="E197" i="2" s="1"/>
  <c r="F206" i="3" s="1"/>
  <c r="F89" i="5"/>
  <c r="K196" i="4" s="1"/>
  <c r="D197" i="2" s="1"/>
  <c r="E206" i="3" s="1"/>
  <c r="G88" i="5"/>
  <c r="L198" i="4" s="1"/>
  <c r="E199" i="2" s="1"/>
  <c r="F207" i="3" s="1"/>
  <c r="F88" i="5"/>
  <c r="K198" i="4" s="1"/>
  <c r="D199" i="2" s="1"/>
  <c r="E207" i="3" s="1"/>
  <c r="G87" i="5"/>
  <c r="L197" i="4" s="1"/>
  <c r="E198" i="2" s="1"/>
  <c r="F208" i="3" s="1"/>
  <c r="F87" i="5"/>
  <c r="K197" i="4" s="1"/>
  <c r="D198" i="2" s="1"/>
  <c r="E208" i="3" s="1"/>
  <c r="G86" i="5"/>
  <c r="L195" i="4" s="1"/>
  <c r="E196" i="2" s="1"/>
  <c r="F205" i="3" s="1"/>
  <c r="F86" i="5"/>
  <c r="K195" i="4" s="1"/>
  <c r="D196" i="2" s="1"/>
  <c r="E205" i="3" s="1"/>
  <c r="G85" i="5"/>
  <c r="L194" i="4" s="1"/>
  <c r="E195" i="2" s="1"/>
  <c r="F204" i="3" s="1"/>
  <c r="F85" i="5"/>
  <c r="K194" i="4" s="1"/>
  <c r="D195" i="2" s="1"/>
  <c r="E204" i="3" s="1"/>
  <c r="G84" i="5"/>
  <c r="L193" i="4" s="1"/>
  <c r="E194" i="2" s="1"/>
  <c r="F203" i="3" s="1"/>
  <c r="F84" i="5"/>
  <c r="K193" i="4" s="1"/>
  <c r="D194" i="2" s="1"/>
  <c r="E203" i="3" s="1"/>
  <c r="G83" i="5"/>
  <c r="L192" i="4" s="1"/>
  <c r="E193" i="2" s="1"/>
  <c r="F202" i="3" s="1"/>
  <c r="F83" i="5"/>
  <c r="K192" i="4" s="1"/>
  <c r="D193" i="2" s="1"/>
  <c r="E202" i="3" s="1"/>
  <c r="G82" i="5"/>
  <c r="L191" i="4" s="1"/>
  <c r="E192" i="2" s="1"/>
  <c r="F201" i="3" s="1"/>
  <c r="F82" i="5"/>
  <c r="K191" i="4" s="1"/>
  <c r="D192" i="2" s="1"/>
  <c r="E201" i="3" s="1"/>
  <c r="G81" i="5"/>
  <c r="L190" i="4" s="1"/>
  <c r="E191" i="2" s="1"/>
  <c r="F198" i="3" s="1"/>
  <c r="F81" i="5"/>
  <c r="K190" i="4" s="1"/>
  <c r="D191" i="2" s="1"/>
  <c r="E198" i="3" s="1"/>
  <c r="G80" i="5"/>
  <c r="L189" i="4" s="1"/>
  <c r="E190" i="2" s="1"/>
  <c r="F196" i="3" s="1"/>
  <c r="F80" i="5"/>
  <c r="K189" i="4" s="1"/>
  <c r="D190" i="2" s="1"/>
  <c r="G79" i="5"/>
  <c r="L188" i="4" s="1"/>
  <c r="E189" i="2" s="1"/>
  <c r="F195" i="3" s="1"/>
  <c r="F79" i="5"/>
  <c r="K188" i="4" s="1"/>
  <c r="D189" i="2" s="1"/>
  <c r="E195" i="3" s="1"/>
  <c r="G78" i="5"/>
  <c r="L185" i="4" s="1"/>
  <c r="E186" i="2" s="1"/>
  <c r="F192" i="3" s="1"/>
  <c r="F78" i="5"/>
  <c r="K185" i="4" s="1"/>
  <c r="D186" i="2" s="1"/>
  <c r="E192" i="3" s="1"/>
  <c r="G77" i="5"/>
  <c r="L187" i="4" s="1"/>
  <c r="E188" i="2" s="1"/>
  <c r="F77" i="5"/>
  <c r="K187" i="4" s="1"/>
  <c r="D188" i="2" s="1"/>
  <c r="G76" i="5"/>
  <c r="L186" i="4" s="1"/>
  <c r="E187" i="2" s="1"/>
  <c r="F194" i="3" s="1"/>
  <c r="F76" i="5"/>
  <c r="K186" i="4" s="1"/>
  <c r="D187" i="2" s="1"/>
  <c r="E194" i="3" s="1"/>
  <c r="G75" i="5"/>
  <c r="L184" i="4" s="1"/>
  <c r="E185" i="2" s="1"/>
  <c r="F75" i="5"/>
  <c r="K184" i="4" s="1"/>
  <c r="D185" i="2" s="1"/>
  <c r="G74" i="5"/>
  <c r="L183" i="4" s="1"/>
  <c r="E184" i="2" s="1"/>
  <c r="F191" i="3" s="1"/>
  <c r="F74" i="5"/>
  <c r="K183" i="4" s="1"/>
  <c r="D184" i="2" s="1"/>
  <c r="E191" i="3" s="1"/>
  <c r="G73" i="5"/>
  <c r="L182" i="4" s="1"/>
  <c r="E183" i="2" s="1"/>
  <c r="F190" i="3" s="1"/>
  <c r="F73" i="5"/>
  <c r="K182" i="4" s="1"/>
  <c r="D183" i="2" s="1"/>
  <c r="E190" i="3" s="1"/>
  <c r="G72" i="5"/>
  <c r="L180" i="4" s="1"/>
  <c r="E181" i="2" s="1"/>
  <c r="F189" i="3" s="1"/>
  <c r="F72" i="5"/>
  <c r="K180" i="4" s="1"/>
  <c r="D181" i="2" s="1"/>
  <c r="E189" i="3" s="1"/>
  <c r="G71" i="5"/>
  <c r="L179" i="4" s="1"/>
  <c r="E180" i="2" s="1"/>
  <c r="F188" i="3" s="1"/>
  <c r="F71" i="5"/>
  <c r="K179" i="4" s="1"/>
  <c r="D180" i="2" s="1"/>
  <c r="E188" i="3" s="1"/>
  <c r="G70" i="5"/>
  <c r="L178" i="4" s="1"/>
  <c r="E179" i="2" s="1"/>
  <c r="F187" i="3" s="1"/>
  <c r="F70" i="5"/>
  <c r="K178" i="4" s="1"/>
  <c r="D179" i="2" s="1"/>
  <c r="E187" i="3" s="1"/>
  <c r="G69" i="5"/>
  <c r="L176" i="4" s="1"/>
  <c r="E177" i="2" s="1"/>
  <c r="F184" i="3" s="1"/>
  <c r="F69" i="5"/>
  <c r="K176" i="4" s="1"/>
  <c r="D177" i="2" s="1"/>
  <c r="E184" i="3" s="1"/>
  <c r="G68" i="5"/>
  <c r="L175" i="4" s="1"/>
  <c r="E176" i="2" s="1"/>
  <c r="F186" i="3" s="1"/>
  <c r="F68" i="5"/>
  <c r="K175" i="4" s="1"/>
  <c r="D176" i="2" s="1"/>
  <c r="E186" i="3" s="1"/>
  <c r="G67" i="5"/>
  <c r="L173" i="4" s="1"/>
  <c r="E174" i="2" s="1"/>
  <c r="F182" i="3" s="1"/>
  <c r="F67" i="5"/>
  <c r="K173" i="4" s="1"/>
  <c r="D174" i="2" s="1"/>
  <c r="E182" i="3" s="1"/>
  <c r="G66" i="5"/>
  <c r="L171" i="4" s="1"/>
  <c r="E172" i="2" s="1"/>
  <c r="F181" i="3" s="1"/>
  <c r="F66" i="5"/>
  <c r="K171" i="4" s="1"/>
  <c r="D172" i="2" s="1"/>
  <c r="E181" i="3" s="1"/>
  <c r="G65" i="5"/>
  <c r="L170" i="4" s="1"/>
  <c r="E171" i="2" s="1"/>
  <c r="F180" i="3" s="1"/>
  <c r="F65" i="5"/>
  <c r="K170" i="4" s="1"/>
  <c r="D171" i="2" s="1"/>
  <c r="E180" i="3" s="1"/>
  <c r="G64" i="5"/>
  <c r="L169" i="4" s="1"/>
  <c r="E170" i="2" s="1"/>
  <c r="F179" i="3" s="1"/>
  <c r="F64" i="5"/>
  <c r="K169" i="4" s="1"/>
  <c r="D170" i="2" s="1"/>
  <c r="E179" i="3" s="1"/>
  <c r="G63" i="5"/>
  <c r="L167" i="4" s="1"/>
  <c r="E168" i="2" s="1"/>
  <c r="F176" i="3" s="1"/>
  <c r="F63" i="5"/>
  <c r="K167" i="4" s="1"/>
  <c r="D168" i="2" s="1"/>
  <c r="E176" i="3" s="1"/>
  <c r="G62" i="5"/>
  <c r="L166" i="4" s="1"/>
  <c r="E167" i="2" s="1"/>
  <c r="F178" i="3" s="1"/>
  <c r="F62" i="5"/>
  <c r="K166" i="4" s="1"/>
  <c r="D167" i="2" s="1"/>
  <c r="E178" i="3" s="1"/>
  <c r="G61" i="5"/>
  <c r="L164" i="4" s="1"/>
  <c r="E165" i="2" s="1"/>
  <c r="F174" i="3" s="1"/>
  <c r="F61" i="5"/>
  <c r="K164" i="4" s="1"/>
  <c r="D165" i="2" s="1"/>
  <c r="E174" i="3" s="1"/>
  <c r="G59" i="5"/>
  <c r="L163" i="4" s="1"/>
  <c r="E164" i="2" s="1"/>
  <c r="F173" i="3" s="1"/>
  <c r="F59" i="5"/>
  <c r="K163" i="4" s="1"/>
  <c r="D164" i="2" s="1"/>
  <c r="E173" i="3" s="1"/>
  <c r="G58" i="5"/>
  <c r="L160" i="4" s="1"/>
  <c r="E161" i="2" s="1"/>
  <c r="F170" i="3" s="1"/>
  <c r="F58" i="5"/>
  <c r="K160" i="4" s="1"/>
  <c r="D161" i="2" s="1"/>
  <c r="E170" i="3" s="1"/>
  <c r="G57" i="5"/>
  <c r="L162" i="4" s="1"/>
  <c r="E163" i="2" s="1"/>
  <c r="F171" i="3" s="1"/>
  <c r="F57" i="5"/>
  <c r="K162" i="4" s="1"/>
  <c r="D163" i="2" s="1"/>
  <c r="G56" i="5"/>
  <c r="L161" i="4" s="1"/>
  <c r="E162" i="2" s="1"/>
  <c r="F172" i="3" s="1"/>
  <c r="F56" i="5"/>
  <c r="K161" i="4" s="1"/>
  <c r="D162" i="2" s="1"/>
  <c r="G55" i="5"/>
  <c r="L159" i="4" s="1"/>
  <c r="E160" i="2" s="1"/>
  <c r="F169" i="3" s="1"/>
  <c r="F55" i="5"/>
  <c r="K159" i="4" s="1"/>
  <c r="D160" i="2" s="1"/>
  <c r="E169" i="3" s="1"/>
  <c r="G54" i="5"/>
  <c r="L158" i="4" s="1"/>
  <c r="E159" i="2" s="1"/>
  <c r="F168" i="3" s="1"/>
  <c r="F54" i="5"/>
  <c r="K158" i="4" s="1"/>
  <c r="D159" i="2" s="1"/>
  <c r="E168" i="3" s="1"/>
  <c r="G53" i="5"/>
  <c r="L157" i="4" s="1"/>
  <c r="E158" i="2" s="1"/>
  <c r="F167" i="3" s="1"/>
  <c r="F53" i="5"/>
  <c r="K157" i="4" s="1"/>
  <c r="D158" i="2" s="1"/>
  <c r="E167" i="3" s="1"/>
  <c r="G51" i="5"/>
  <c r="L152" i="4" s="1"/>
  <c r="E153" i="2" s="1"/>
  <c r="F162" i="3" s="1"/>
  <c r="F51" i="5"/>
  <c r="K152" i="4" s="1"/>
  <c r="D153" i="2" s="1"/>
  <c r="E162" i="3" s="1"/>
  <c r="F50" i="5"/>
  <c r="K151" i="4" s="1"/>
  <c r="D152" i="2" s="1"/>
  <c r="E161" i="3" s="1"/>
  <c r="G50" i="5"/>
  <c r="L151" i="4" s="1"/>
  <c r="E152" i="2" s="1"/>
  <c r="F161" i="3" s="1"/>
  <c r="G49" i="5"/>
  <c r="L155" i="4" s="1"/>
  <c r="E156" i="2" s="1"/>
  <c r="F165" i="3" s="1"/>
  <c r="F49" i="5"/>
  <c r="K155" i="4" s="1"/>
  <c r="D156" i="2" s="1"/>
  <c r="E165" i="3" s="1"/>
  <c r="F48" i="5"/>
  <c r="K153" i="4" s="1"/>
  <c r="D154" i="2" s="1"/>
  <c r="E163" i="3" s="1"/>
  <c r="G48" i="5"/>
  <c r="L153" i="4" s="1"/>
  <c r="E154" i="2" s="1"/>
  <c r="F163" i="3" s="1"/>
  <c r="G47" i="5"/>
  <c r="L154" i="4" s="1"/>
  <c r="E155" i="2" s="1"/>
  <c r="F164" i="3" s="1"/>
  <c r="F47" i="5"/>
  <c r="K154" i="4" s="1"/>
  <c r="D155" i="2" s="1"/>
  <c r="E164" i="3" s="1"/>
  <c r="G45" i="5"/>
  <c r="L150" i="4" s="1"/>
  <c r="E151" i="2" s="1"/>
  <c r="F160" i="3" s="1"/>
  <c r="F45" i="5"/>
  <c r="K150" i="4" s="1"/>
  <c r="D151" i="2" s="1"/>
  <c r="E160" i="3" s="1"/>
  <c r="G44" i="5"/>
  <c r="L149" i="4" s="1"/>
  <c r="E150" i="2" s="1"/>
  <c r="F159" i="3" s="1"/>
  <c r="F44" i="5"/>
  <c r="K149" i="4" s="1"/>
  <c r="D150" i="2" s="1"/>
  <c r="E159" i="3" s="1"/>
  <c r="G43" i="5"/>
  <c r="L147" i="4" s="1"/>
  <c r="E148" i="2" s="1"/>
  <c r="F157" i="3" s="1"/>
  <c r="F43" i="5"/>
  <c r="K147" i="4" s="1"/>
  <c r="D148" i="2" s="1"/>
  <c r="G42" i="5"/>
  <c r="L143" i="4" s="1"/>
  <c r="E144" i="2" s="1"/>
  <c r="F153" i="3" s="1"/>
  <c r="F42" i="5"/>
  <c r="K143" i="4" s="1"/>
  <c r="D144" i="2" s="1"/>
  <c r="E153" i="3" s="1"/>
  <c r="G41" i="5"/>
  <c r="L142" i="4" s="1"/>
  <c r="E143" i="2" s="1"/>
  <c r="F152" i="3" s="1"/>
  <c r="F41" i="5"/>
  <c r="K142" i="4" s="1"/>
  <c r="D143" i="2" s="1"/>
  <c r="E152" i="3" s="1"/>
  <c r="F40" i="5"/>
  <c r="K126" i="4" s="1"/>
  <c r="D127" i="2" s="1"/>
  <c r="E134" i="3" s="1"/>
  <c r="G40" i="5"/>
  <c r="L126" i="4" s="1"/>
  <c r="E127" i="2" s="1"/>
  <c r="F134" i="3" s="1"/>
  <c r="G39" i="5"/>
  <c r="L121" i="4" s="1"/>
  <c r="E122" i="2" s="1"/>
  <c r="F130" i="3" s="1"/>
  <c r="F39" i="5"/>
  <c r="K121" i="4" s="1"/>
  <c r="D122" i="2" s="1"/>
  <c r="E130" i="3" s="1"/>
  <c r="G38" i="5"/>
  <c r="L120" i="4" s="1"/>
  <c r="E121" i="2" s="1"/>
  <c r="F128" i="3" s="1"/>
  <c r="F38" i="5"/>
  <c r="K120" i="4" s="1"/>
  <c r="D121" i="2" s="1"/>
  <c r="E128" i="3" s="1"/>
  <c r="G37" i="5"/>
  <c r="L118" i="4" s="1"/>
  <c r="E119" i="2" s="1"/>
  <c r="F125" i="3" s="1"/>
  <c r="F37" i="5"/>
  <c r="K118" i="4" s="1"/>
  <c r="D119" i="2" s="1"/>
  <c r="E125" i="3" s="1"/>
  <c r="G36" i="5"/>
  <c r="L117" i="4" s="1"/>
  <c r="E118" i="2" s="1"/>
  <c r="F124" i="3" s="1"/>
  <c r="F36" i="5"/>
  <c r="K117" i="4" s="1"/>
  <c r="D118" i="2" s="1"/>
  <c r="E124" i="3" s="1"/>
  <c r="G35" i="5"/>
  <c r="L116" i="4" s="1"/>
  <c r="E117" i="2" s="1"/>
  <c r="F123" i="3" s="1"/>
  <c r="F35" i="5"/>
  <c r="K116" i="4" s="1"/>
  <c r="D117" i="2" s="1"/>
  <c r="E123" i="3" s="1"/>
  <c r="G34" i="5"/>
  <c r="L135" i="4" s="1"/>
  <c r="E136" i="2" s="1"/>
  <c r="F142" i="3" s="1"/>
  <c r="F34" i="5"/>
  <c r="K135" i="4" s="1"/>
  <c r="D136" i="2" s="1"/>
  <c r="E142" i="3" s="1"/>
  <c r="G33" i="5"/>
  <c r="L134" i="4" s="1"/>
  <c r="E135" i="2" s="1"/>
  <c r="F141" i="3" s="1"/>
  <c r="F33" i="5"/>
  <c r="K134" i="4" s="1"/>
  <c r="D135" i="2" s="1"/>
  <c r="E141" i="3" s="1"/>
  <c r="G32" i="5"/>
  <c r="L122" i="4" s="1"/>
  <c r="E123" i="2" s="1"/>
  <c r="F131" i="3" s="1"/>
  <c r="F32" i="5"/>
  <c r="K122" i="4" s="1"/>
  <c r="D123" i="2" s="1"/>
  <c r="E131" i="3" s="1"/>
  <c r="G31" i="5"/>
  <c r="L115" i="4" s="1"/>
  <c r="E116" i="2" s="1"/>
  <c r="F122" i="3" s="1"/>
  <c r="F31" i="5"/>
  <c r="K115" i="4" s="1"/>
  <c r="D116" i="2" s="1"/>
  <c r="E122" i="3" s="1"/>
  <c r="G30" i="5"/>
  <c r="L114" i="4" s="1"/>
  <c r="E115" i="2" s="1"/>
  <c r="F121" i="3" s="1"/>
  <c r="F30" i="5"/>
  <c r="K114" i="4" s="1"/>
  <c r="D115" i="2" s="1"/>
  <c r="E121" i="3" s="1"/>
  <c r="G29" i="5"/>
  <c r="L113" i="4" s="1"/>
  <c r="E114" i="2" s="1"/>
  <c r="F119" i="3" s="1"/>
  <c r="F29" i="5"/>
  <c r="K113" i="4" s="1"/>
  <c r="D114" i="2" s="1"/>
  <c r="E119" i="3" s="1"/>
  <c r="G28" i="5"/>
  <c r="L112" i="4" s="1"/>
  <c r="E113" i="2" s="1"/>
  <c r="F118" i="3" s="1"/>
  <c r="F28" i="5"/>
  <c r="K112" i="4" s="1"/>
  <c r="D113" i="2" s="1"/>
  <c r="G27" i="5"/>
  <c r="L111" i="4" s="1"/>
  <c r="E112" i="2" s="1"/>
  <c r="F117" i="3" s="1"/>
  <c r="F27" i="5"/>
  <c r="K111" i="4" s="1"/>
  <c r="D112" i="2" s="1"/>
  <c r="E117" i="3" s="1"/>
  <c r="G26" i="5"/>
  <c r="L110" i="4" s="1"/>
  <c r="E111" i="2" s="1"/>
  <c r="F116" i="3" s="1"/>
  <c r="F26" i="5"/>
  <c r="K110" i="4" s="1"/>
  <c r="D111" i="2" s="1"/>
  <c r="E116" i="3" s="1"/>
  <c r="G24" i="5"/>
  <c r="L109" i="4" s="1"/>
  <c r="E110" i="2" s="1"/>
  <c r="F115" i="3" s="1"/>
  <c r="F24" i="5"/>
  <c r="K109" i="4" s="1"/>
  <c r="D110" i="2" s="1"/>
  <c r="E115" i="3" s="1"/>
  <c r="G23" i="5"/>
  <c r="L106" i="4" s="1"/>
  <c r="E107" i="2" s="1"/>
  <c r="F112" i="3" s="1"/>
  <c r="F23" i="5"/>
  <c r="K106" i="4" s="1"/>
  <c r="D107" i="2" s="1"/>
  <c r="E112" i="3" s="1"/>
  <c r="G22" i="5"/>
  <c r="L108" i="4" s="1"/>
  <c r="E109" i="2" s="1"/>
  <c r="F113" i="3" s="1"/>
  <c r="F22" i="5"/>
  <c r="K108" i="4" s="1"/>
  <c r="D109" i="2" s="1"/>
  <c r="E113" i="3" s="1"/>
  <c r="G21" i="5"/>
  <c r="L107" i="4" s="1"/>
  <c r="E108" i="2" s="1"/>
  <c r="F114" i="3" s="1"/>
  <c r="F21" i="5"/>
  <c r="K107" i="4" s="1"/>
  <c r="D108" i="2" s="1"/>
  <c r="E114" i="3" s="1"/>
  <c r="G20" i="5"/>
  <c r="L105" i="4" s="1"/>
  <c r="E106" i="2" s="1"/>
  <c r="F111" i="3" s="1"/>
  <c r="F20" i="5"/>
  <c r="K105" i="4" s="1"/>
  <c r="D106" i="2" s="1"/>
  <c r="E111" i="3" s="1"/>
  <c r="G19" i="5"/>
  <c r="L104" i="4" s="1"/>
  <c r="E105" i="2" s="1"/>
  <c r="F110" i="3" s="1"/>
  <c r="F19" i="5"/>
  <c r="K104" i="4" s="1"/>
  <c r="D105" i="2" s="1"/>
  <c r="E110" i="3" s="1"/>
  <c r="G18" i="5"/>
  <c r="L94" i="4" s="1"/>
  <c r="E95" i="2" s="1"/>
  <c r="F99" i="3" s="1"/>
  <c r="F18" i="5"/>
  <c r="K94" i="4" s="1"/>
  <c r="D95" i="2" s="1"/>
  <c r="E99" i="3" s="1"/>
  <c r="G17" i="5"/>
  <c r="L93" i="4" s="1"/>
  <c r="E94" i="2" s="1"/>
  <c r="F98" i="3" s="1"/>
  <c r="F17" i="5"/>
  <c r="K93" i="4" s="1"/>
  <c r="D94" i="2" s="1"/>
  <c r="E98" i="3" s="1"/>
  <c r="G16" i="5"/>
  <c r="L92" i="4" s="1"/>
  <c r="E93" i="2" s="1"/>
  <c r="F97" i="3" s="1"/>
  <c r="F16" i="5"/>
  <c r="K92" i="4" s="1"/>
  <c r="D93" i="2" s="1"/>
  <c r="E97" i="3" s="1"/>
  <c r="G15" i="5"/>
  <c r="L91" i="4" s="1"/>
  <c r="E92" i="2" s="1"/>
  <c r="F96" i="3" s="1"/>
  <c r="F15" i="5"/>
  <c r="K91" i="4" s="1"/>
  <c r="D92" i="2" s="1"/>
  <c r="E96" i="3" s="1"/>
  <c r="G14" i="5"/>
  <c r="L90" i="4" s="1"/>
  <c r="E91" i="2" s="1"/>
  <c r="F95" i="3" s="1"/>
  <c r="F14" i="5"/>
  <c r="K90" i="4" s="1"/>
  <c r="D91" i="2" s="1"/>
  <c r="E95" i="3" s="1"/>
  <c r="G13" i="5"/>
  <c r="L89" i="4" s="1"/>
  <c r="E90" i="2" s="1"/>
  <c r="F94" i="3" s="1"/>
  <c r="F13" i="5"/>
  <c r="K89" i="4" s="1"/>
  <c r="D90" i="2" s="1"/>
  <c r="E94" i="3" s="1"/>
  <c r="G12" i="5"/>
  <c r="L87" i="4" s="1"/>
  <c r="E88" i="2" s="1"/>
  <c r="F92" i="3" s="1"/>
  <c r="F12" i="5"/>
  <c r="K87" i="4" s="1"/>
  <c r="D88" i="2" s="1"/>
  <c r="E92" i="3" s="1"/>
  <c r="G11" i="5"/>
  <c r="L86" i="4" s="1"/>
  <c r="E87" i="2" s="1"/>
  <c r="F91" i="3" s="1"/>
  <c r="F11" i="5"/>
  <c r="K86" i="4" s="1"/>
  <c r="D87" i="2" s="1"/>
  <c r="G10" i="5"/>
  <c r="L88" i="4" s="1"/>
  <c r="E89" i="2" s="1"/>
  <c r="F93" i="3" s="1"/>
  <c r="F10" i="5"/>
  <c r="K88" i="4" s="1"/>
  <c r="D89" i="2" s="1"/>
  <c r="G9" i="5"/>
  <c r="L85" i="4" s="1"/>
  <c r="E86" i="2" s="1"/>
  <c r="F88" i="3" s="1"/>
  <c r="F9" i="5"/>
  <c r="K85" i="4" s="1"/>
  <c r="D86" i="2" s="1"/>
  <c r="E88" i="3" s="1"/>
  <c r="G8" i="5"/>
  <c r="L84" i="4" s="1"/>
  <c r="E85" i="2" s="1"/>
  <c r="F86" i="3" s="1"/>
  <c r="F8" i="5"/>
  <c r="K84" i="4" s="1"/>
  <c r="D85" i="2" s="1"/>
  <c r="E86" i="3" s="1"/>
  <c r="G7" i="5"/>
  <c r="F7" i="5"/>
  <c r="G6" i="5"/>
  <c r="L83" i="4" s="1"/>
  <c r="E84" i="2" s="1"/>
  <c r="F85" i="3" s="1"/>
  <c r="F6" i="5"/>
  <c r="K83" i="4" s="1"/>
  <c r="D84" i="2" s="1"/>
  <c r="E85" i="3" s="1"/>
  <c r="G5" i="5"/>
  <c r="L82" i="4" s="1"/>
  <c r="E83" i="2" s="1"/>
  <c r="F83" i="3" s="1"/>
  <c r="F5" i="5"/>
  <c r="K82" i="4" s="1"/>
  <c r="D83" i="2" s="1"/>
  <c r="E83" i="3" s="1"/>
  <c r="G4" i="5"/>
  <c r="L81" i="4" s="1"/>
  <c r="E82" i="2" s="1"/>
  <c r="F82" i="3" s="1"/>
  <c r="F4" i="5"/>
  <c r="K81" i="4" s="1"/>
  <c r="D82" i="2" s="1"/>
  <c r="E82" i="3" s="1"/>
  <c r="G3" i="5"/>
  <c r="L80" i="4" s="1"/>
  <c r="E81" i="2" s="1"/>
  <c r="F81" i="3" s="1"/>
  <c r="G12" i="3"/>
  <c r="G13" i="3"/>
  <c r="G15" i="3"/>
  <c r="G16" i="3"/>
  <c r="G17" i="3"/>
  <c r="G18" i="3"/>
  <c r="G19" i="3"/>
  <c r="G20" i="3"/>
  <c r="G21" i="3"/>
  <c r="G23" i="3"/>
  <c r="G24" i="3"/>
  <c r="G25" i="3"/>
  <c r="G26" i="3"/>
  <c r="G27" i="3"/>
  <c r="G28" i="3"/>
  <c r="G29" i="3"/>
  <c r="G31" i="3"/>
  <c r="G32" i="3"/>
  <c r="G33" i="3"/>
  <c r="G34" i="3"/>
  <c r="G35" i="3"/>
  <c r="G36" i="3"/>
  <c r="G37" i="3"/>
  <c r="G39" i="3"/>
  <c r="G40" i="3"/>
  <c r="G41" i="3"/>
  <c r="G42" i="3"/>
  <c r="G43" i="3"/>
  <c r="G44" i="3"/>
  <c r="G45" i="3"/>
  <c r="G47" i="3"/>
  <c r="G48" i="3"/>
  <c r="G49" i="3"/>
  <c r="G50" i="3"/>
  <c r="G51" i="3"/>
  <c r="G52" i="3"/>
  <c r="G53" i="3"/>
  <c r="G55" i="3"/>
  <c r="G56" i="3"/>
  <c r="G57" i="3"/>
  <c r="G58" i="3"/>
  <c r="G59" i="3"/>
  <c r="G60" i="3"/>
  <c r="G61" i="3"/>
  <c r="G63" i="3"/>
  <c r="G64" i="3"/>
  <c r="G65" i="3"/>
  <c r="G66" i="3"/>
  <c r="G67" i="3"/>
  <c r="G68" i="3"/>
  <c r="G71" i="3"/>
  <c r="G72" i="3"/>
  <c r="G73" i="3"/>
  <c r="G74" i="3"/>
  <c r="G75" i="3"/>
  <c r="G76" i="3"/>
  <c r="G77" i="3"/>
  <c r="G79" i="3"/>
  <c r="G80" i="3"/>
  <c r="G81" i="3"/>
  <c r="G82" i="3"/>
  <c r="G83" i="3"/>
  <c r="G84" i="3"/>
  <c r="G85" i="3"/>
  <c r="G86" i="3"/>
  <c r="G87" i="3"/>
  <c r="G89" i="3"/>
  <c r="G90" i="3"/>
  <c r="G91" i="3"/>
  <c r="G92" i="3"/>
  <c r="G93" i="3"/>
  <c r="G94" i="3"/>
  <c r="G95" i="3"/>
  <c r="G96" i="3"/>
  <c r="G97" i="3"/>
  <c r="G99" i="3"/>
  <c r="G100" i="3"/>
  <c r="G101" i="3"/>
  <c r="G102" i="3"/>
  <c r="G103" i="3"/>
  <c r="G104" i="3"/>
  <c r="G105" i="3"/>
  <c r="G106" i="3"/>
  <c r="G108" i="3"/>
  <c r="G109" i="3"/>
  <c r="G110" i="3"/>
  <c r="G111" i="3"/>
  <c r="G112" i="3"/>
  <c r="G113" i="3"/>
  <c r="G114" i="3"/>
  <c r="G116" i="3"/>
  <c r="G117" i="3"/>
  <c r="G118" i="3"/>
  <c r="G119" i="3"/>
  <c r="G120" i="3"/>
  <c r="G121" i="3"/>
  <c r="G122" i="3"/>
  <c r="G125" i="3"/>
  <c r="G126" i="3"/>
  <c r="G127" i="3"/>
  <c r="G128" i="3"/>
  <c r="G129" i="3"/>
  <c r="G130" i="3"/>
  <c r="G131" i="3"/>
  <c r="G132" i="3"/>
  <c r="G134" i="3"/>
  <c r="G135" i="3"/>
  <c r="G136" i="3"/>
  <c r="G137" i="3"/>
  <c r="G138" i="3"/>
  <c r="G139" i="3"/>
  <c r="G140" i="3"/>
  <c r="G141" i="3"/>
  <c r="G142" i="3"/>
  <c r="G143" i="3"/>
  <c r="G144" i="3"/>
  <c r="G145" i="3"/>
  <c r="G146" i="3"/>
  <c r="G147" i="3"/>
  <c r="G148" i="3"/>
  <c r="G149" i="3"/>
  <c r="G150" i="3"/>
  <c r="G152" i="3"/>
  <c r="G153" i="3"/>
  <c r="G154" i="3"/>
  <c r="G155" i="3"/>
  <c r="G156" i="3"/>
  <c r="G157" i="3"/>
  <c r="G160" i="3"/>
  <c r="G161" i="3"/>
  <c r="G162" i="3"/>
  <c r="G163" i="3"/>
  <c r="G164" i="3"/>
  <c r="G165" i="3"/>
  <c r="G166" i="3"/>
  <c r="G168" i="3"/>
  <c r="G169" i="3"/>
  <c r="G170" i="3"/>
  <c r="G171" i="3"/>
  <c r="G172" i="3"/>
  <c r="G173" i="3"/>
  <c r="G174" i="3"/>
  <c r="G176" i="3"/>
  <c r="G177" i="3"/>
  <c r="G178" i="3"/>
  <c r="G179" i="3"/>
  <c r="G180" i="3"/>
  <c r="G181" i="3"/>
  <c r="G183" i="3"/>
  <c r="G184" i="3"/>
  <c r="G185" i="3"/>
  <c r="G186" i="3"/>
  <c r="G187" i="3"/>
  <c r="G188" i="3"/>
  <c r="G189" i="3"/>
  <c r="G190" i="3"/>
  <c r="G191" i="3"/>
  <c r="G192" i="3"/>
  <c r="G193" i="3"/>
  <c r="G194" i="3"/>
  <c r="G195" i="3"/>
  <c r="G197" i="3"/>
  <c r="G198" i="3"/>
  <c r="G199" i="3"/>
  <c r="G200" i="3"/>
  <c r="G201" i="3"/>
  <c r="G202" i="3"/>
  <c r="G203" i="3"/>
  <c r="G204" i="3"/>
  <c r="G205" i="3"/>
  <c r="G206" i="3"/>
  <c r="G207" i="3"/>
  <c r="G209" i="3"/>
  <c r="G210" i="3"/>
  <c r="G211" i="3"/>
  <c r="G212" i="3"/>
  <c r="G213" i="3"/>
  <c r="G214" i="3"/>
  <c r="G216" i="3"/>
  <c r="G217" i="3"/>
  <c r="G218" i="3"/>
  <c r="G219" i="3"/>
  <c r="G220" i="3"/>
  <c r="G221" i="3"/>
  <c r="G222" i="3"/>
  <c r="G224" i="3"/>
  <c r="G225" i="3"/>
  <c r="G226" i="3"/>
  <c r="G227" i="3"/>
  <c r="G228" i="3"/>
  <c r="G229" i="3"/>
  <c r="G232" i="3"/>
  <c r="G233" i="3"/>
  <c r="G234" i="3"/>
  <c r="G235" i="3"/>
  <c r="G236" i="3"/>
  <c r="G237" i="3"/>
  <c r="G238" i="3"/>
  <c r="G240" i="3"/>
  <c r="G241" i="3"/>
  <c r="G242" i="3"/>
  <c r="G243" i="3"/>
  <c r="G244" i="3"/>
  <c r="G245" i="3"/>
  <c r="G247" i="3"/>
  <c r="G248" i="3"/>
  <c r="G249" i="3"/>
  <c r="G250" i="3"/>
  <c r="G251" i="3"/>
  <c r="G252" i="3"/>
  <c r="G253" i="3"/>
  <c r="G254" i="3"/>
  <c r="G255" i="3"/>
  <c r="G256" i="3"/>
  <c r="G257" i="3"/>
  <c r="G258" i="3"/>
  <c r="G259" i="3"/>
  <c r="G260" i="3"/>
  <c r="G262" i="3"/>
  <c r="G263" i="3"/>
  <c r="G264" i="3"/>
  <c r="G265" i="3"/>
  <c r="G266" i="3"/>
  <c r="G267" i="3"/>
  <c r="G268" i="3"/>
  <c r="G270" i="3"/>
  <c r="G271" i="3"/>
  <c r="G272" i="3"/>
  <c r="G273" i="3"/>
  <c r="G274" i="3"/>
  <c r="G275" i="3"/>
  <c r="G276" i="3"/>
  <c r="G278" i="3"/>
  <c r="G279" i="3"/>
  <c r="G280" i="3"/>
  <c r="G281" i="3"/>
  <c r="G282" i="3"/>
  <c r="G283" i="3"/>
  <c r="G284" i="3"/>
  <c r="G285" i="3"/>
  <c r="G287" i="3"/>
  <c r="G288" i="3"/>
  <c r="G289" i="3"/>
  <c r="G290" i="3"/>
  <c r="G291" i="3"/>
  <c r="G292" i="3"/>
  <c r="G294" i="3"/>
  <c r="G295" i="3"/>
  <c r="G297" i="3"/>
  <c r="G298" i="3"/>
  <c r="G299" i="3"/>
  <c r="G300" i="3"/>
  <c r="G301" i="3"/>
  <c r="G303" i="3"/>
  <c r="G304" i="3"/>
  <c r="G305" i="3"/>
  <c r="G306" i="3"/>
  <c r="G307" i="3"/>
  <c r="G308" i="3"/>
  <c r="G310" i="3"/>
  <c r="G311" i="3"/>
  <c r="G312" i="3"/>
  <c r="G313" i="3"/>
  <c r="G314" i="3"/>
  <c r="G315" i="3"/>
  <c r="G316" i="3"/>
  <c r="G317" i="3"/>
  <c r="G318" i="3"/>
  <c r="G319" i="3"/>
  <c r="G320" i="3"/>
  <c r="G322" i="3"/>
  <c r="G323" i="3"/>
  <c r="G324" i="3"/>
  <c r="G325" i="3"/>
  <c r="G326" i="3"/>
  <c r="G328" i="3"/>
  <c r="G329" i="3"/>
  <c r="G330" i="3"/>
  <c r="G331" i="3"/>
  <c r="G332" i="3"/>
  <c r="G333" i="3"/>
  <c r="G334" i="3"/>
  <c r="G336" i="3"/>
  <c r="G337" i="3"/>
  <c r="G338" i="3"/>
  <c r="G339" i="3"/>
  <c r="G340" i="3"/>
  <c r="G341" i="3"/>
  <c r="G342" i="3"/>
  <c r="G344" i="3"/>
  <c r="G345" i="3"/>
  <c r="G346" i="3"/>
  <c r="G347" i="3"/>
  <c r="G348" i="3"/>
  <c r="G349" i="3"/>
  <c r="G350" i="3"/>
  <c r="G352" i="3"/>
  <c r="G353" i="3"/>
  <c r="G354" i="3"/>
  <c r="G355" i="3"/>
  <c r="G356" i="3"/>
  <c r="G357" i="3"/>
  <c r="G358" i="3"/>
  <c r="G359" i="3"/>
  <c r="G361" i="3"/>
  <c r="G362" i="3"/>
  <c r="G363" i="3"/>
  <c r="G364" i="3"/>
  <c r="G365" i="3"/>
  <c r="G368" i="3"/>
  <c r="G369" i="3"/>
  <c r="G370" i="3"/>
  <c r="G371" i="3"/>
  <c r="G372" i="3"/>
  <c r="G373" i="3"/>
  <c r="G374" i="3"/>
  <c r="G376" i="3"/>
  <c r="G377" i="3"/>
  <c r="G378" i="3"/>
  <c r="G379" i="3"/>
  <c r="G380" i="3"/>
  <c r="G381" i="3"/>
  <c r="G382" i="3"/>
  <c r="G384" i="3"/>
  <c r="G385" i="3"/>
  <c r="G386" i="3"/>
  <c r="G387" i="3"/>
  <c r="G388" i="3"/>
  <c r="G389" i="3"/>
  <c r="G390" i="3"/>
  <c r="G392" i="3"/>
  <c r="G393" i="3"/>
  <c r="G394" i="3"/>
  <c r="G395" i="3"/>
  <c r="G396" i="3"/>
  <c r="G397" i="3"/>
  <c r="G398" i="3"/>
  <c r="G399" i="3"/>
  <c r="G400" i="3"/>
  <c r="G402" i="3"/>
  <c r="G403" i="3"/>
  <c r="G404" i="3"/>
  <c r="G405" i="3"/>
  <c r="G406" i="3"/>
  <c r="G407" i="3"/>
  <c r="G408" i="3"/>
  <c r="G410" i="3"/>
  <c r="G411" i="3"/>
  <c r="G412" i="3"/>
  <c r="G413" i="3"/>
  <c r="G414" i="3"/>
  <c r="G415" i="3"/>
  <c r="G416" i="3"/>
  <c r="G417" i="3"/>
  <c r="G418" i="3"/>
  <c r="G420" i="3"/>
  <c r="G421" i="3"/>
  <c r="G422" i="3"/>
  <c r="G424" i="3"/>
  <c r="G425" i="3"/>
  <c r="G427" i="3"/>
  <c r="G428" i="3"/>
  <c r="G429" i="3"/>
  <c r="G430" i="3"/>
  <c r="G431" i="3"/>
  <c r="G432" i="3"/>
  <c r="G433" i="3"/>
  <c r="G435" i="3"/>
  <c r="G436" i="3"/>
  <c r="G437" i="3"/>
  <c r="G438" i="3"/>
  <c r="G439" i="3"/>
  <c r="G440" i="3"/>
  <c r="G441" i="3"/>
  <c r="G442" i="3"/>
  <c r="G443" i="3"/>
  <c r="G445" i="3"/>
  <c r="G446" i="3"/>
  <c r="G447" i="3"/>
  <c r="G449" i="3"/>
  <c r="G450" i="3"/>
  <c r="G451" i="3"/>
  <c r="G453" i="3"/>
  <c r="G454" i="3"/>
  <c r="G455" i="3"/>
  <c r="G457" i="3"/>
  <c r="G458" i="3"/>
  <c r="G459"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4" i="3"/>
  <c r="H355" i="3"/>
  <c r="H356" i="3"/>
  <c r="H357" i="3"/>
  <c r="H358" i="3"/>
  <c r="H359" i="3"/>
  <c r="H360" i="3"/>
  <c r="H362" i="3"/>
  <c r="H363" i="3"/>
  <c r="H364" i="3"/>
  <c r="H365" i="3"/>
  <c r="H366" i="3"/>
  <c r="H367" i="3"/>
  <c r="H368" i="3"/>
  <c r="H369" i="3"/>
  <c r="H370" i="3"/>
  <c r="H371" i="3"/>
  <c r="H372" i="3"/>
  <c r="H373"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50" i="3"/>
  <c r="H451" i="3"/>
  <c r="H452" i="3"/>
  <c r="H453" i="3"/>
  <c r="H454" i="3"/>
  <c r="H455" i="3"/>
  <c r="H456" i="3"/>
  <c r="H457" i="3"/>
  <c r="H458" i="3"/>
  <c r="H459" i="3"/>
  <c r="H460" i="3"/>
  <c r="H461" i="3"/>
  <c r="H463" i="3"/>
  <c r="H464" i="3"/>
  <c r="H465" i="3"/>
  <c r="H466" i="3"/>
  <c r="H467" i="3"/>
  <c r="H468" i="3"/>
  <c r="H469" i="3"/>
  <c r="H470" i="3"/>
  <c r="H471" i="3"/>
  <c r="H472" i="3"/>
  <c r="H473" i="3"/>
  <c r="H474" i="3"/>
  <c r="H475" i="3"/>
  <c r="H476" i="3"/>
  <c r="H477" i="3"/>
  <c r="H478" i="3"/>
  <c r="H479" i="3"/>
  <c r="H480" i="3"/>
  <c r="H481" i="3"/>
  <c r="H482" i="3"/>
  <c r="H483" i="3"/>
  <c r="H484" i="3"/>
  <c r="H485" i="3"/>
  <c r="F13" i="3"/>
  <c r="F14" i="3"/>
  <c r="F15" i="3"/>
  <c r="F17" i="3"/>
  <c r="F18" i="3"/>
  <c r="F19" i="3"/>
  <c r="F21" i="3"/>
  <c r="F22" i="3"/>
  <c r="F23" i="3"/>
  <c r="F26" i="3"/>
  <c r="F27" i="3"/>
  <c r="F29" i="3"/>
  <c r="F30" i="3"/>
  <c r="F31" i="3"/>
  <c r="F34" i="3"/>
  <c r="F35" i="3"/>
  <c r="F37" i="3"/>
  <c r="F38" i="3"/>
  <c r="F39" i="3"/>
  <c r="F41" i="3"/>
  <c r="F42" i="3"/>
  <c r="F43" i="3"/>
  <c r="F44" i="3"/>
  <c r="F45" i="3"/>
  <c r="F46" i="3"/>
  <c r="F47" i="3"/>
  <c r="F50" i="3"/>
  <c r="F51" i="3"/>
  <c r="F53" i="3"/>
  <c r="F54" i="3"/>
  <c r="F55" i="3"/>
  <c r="F58" i="3"/>
  <c r="F59" i="3"/>
  <c r="F61" i="3"/>
  <c r="F62" i="3"/>
  <c r="F63" i="3"/>
  <c r="F66" i="3"/>
  <c r="F67" i="3"/>
  <c r="F68" i="3"/>
  <c r="F69" i="3"/>
  <c r="F70" i="3"/>
  <c r="F71" i="3"/>
  <c r="F74" i="3"/>
  <c r="F75" i="3"/>
  <c r="F77" i="3"/>
  <c r="F78" i="3"/>
  <c r="F79" i="3"/>
  <c r="F84" i="3"/>
  <c r="F87" i="3"/>
  <c r="F89" i="3"/>
  <c r="F90" i="3"/>
  <c r="F101" i="3"/>
  <c r="F102" i="3"/>
  <c r="F104" i="3"/>
  <c r="F105" i="3"/>
  <c r="F106" i="3"/>
  <c r="F107" i="3"/>
  <c r="F120" i="3"/>
  <c r="F126" i="3"/>
  <c r="F127" i="3"/>
  <c r="F129" i="3"/>
  <c r="F132" i="3"/>
  <c r="F133" i="3"/>
  <c r="F135" i="3"/>
  <c r="F136" i="3"/>
  <c r="F138" i="3"/>
  <c r="F139" i="3"/>
  <c r="F140" i="3"/>
  <c r="F143" i="3"/>
  <c r="F144" i="3"/>
  <c r="F145" i="3"/>
  <c r="F147" i="3"/>
  <c r="F148" i="3"/>
  <c r="F149" i="3"/>
  <c r="F150" i="3"/>
  <c r="F151" i="3"/>
  <c r="F154" i="3"/>
  <c r="F156" i="3"/>
  <c r="F158" i="3"/>
  <c r="F166" i="3"/>
  <c r="F183" i="3"/>
  <c r="F193" i="3"/>
  <c r="F197" i="3"/>
  <c r="F199" i="3"/>
  <c r="F200" i="3"/>
  <c r="F226" i="3"/>
  <c r="F244" i="3"/>
  <c r="F253" i="3"/>
  <c r="F254" i="3"/>
  <c r="F258" i="3"/>
  <c r="F281" i="3"/>
  <c r="F290" i="3"/>
  <c r="F297" i="3"/>
  <c r="F298" i="3"/>
  <c r="F299" i="3"/>
  <c r="F301" i="3"/>
  <c r="F312" i="3"/>
  <c r="F313" i="3"/>
  <c r="F315" i="3"/>
  <c r="F317" i="3"/>
  <c r="F319" i="3"/>
  <c r="F320" i="3"/>
  <c r="F321" i="3"/>
  <c r="F323" i="3"/>
  <c r="F326" i="3"/>
  <c r="F327" i="3"/>
  <c r="F330" i="3"/>
  <c r="F331" i="3"/>
  <c r="F333" i="3"/>
  <c r="F334" i="3"/>
  <c r="F337" i="3"/>
  <c r="F340" i="3"/>
  <c r="F341" i="3"/>
  <c r="F343" i="3"/>
  <c r="F350" i="3"/>
  <c r="F352" i="3"/>
  <c r="F361" i="3"/>
  <c r="F363" i="3"/>
  <c r="F369" i="3"/>
  <c r="F370" i="3"/>
  <c r="F378" i="3"/>
  <c r="F379" i="3"/>
  <c r="F382" i="3"/>
  <c r="F393" i="3"/>
  <c r="F394" i="3"/>
  <c r="F411" i="3"/>
  <c r="F413" i="3"/>
  <c r="F414" i="3"/>
  <c r="F416" i="3"/>
  <c r="F417" i="3"/>
  <c r="F427" i="3"/>
  <c r="F429" i="3"/>
  <c r="F431" i="3"/>
  <c r="F432" i="3"/>
  <c r="F433" i="3"/>
  <c r="F434" i="3"/>
  <c r="F436" i="3"/>
  <c r="F438" i="3"/>
  <c r="F442" i="3"/>
  <c r="F443" i="3"/>
  <c r="F444" i="3"/>
  <c r="F445" i="3"/>
  <c r="F447" i="3"/>
  <c r="F450" i="3"/>
  <c r="F454" i="3"/>
  <c r="F456" i="3"/>
  <c r="F457" i="3"/>
  <c r="F459" i="3"/>
  <c r="F461" i="3"/>
  <c r="F464" i="3"/>
  <c r="F465" i="3"/>
  <c r="F466" i="3"/>
  <c r="F467" i="3"/>
  <c r="F468" i="3"/>
  <c r="F469" i="3"/>
  <c r="F470" i="3"/>
  <c r="F471" i="3"/>
  <c r="F472" i="3"/>
  <c r="F473" i="3"/>
  <c r="F474" i="3"/>
  <c r="F475" i="3"/>
  <c r="F476" i="3"/>
  <c r="F477" i="3"/>
  <c r="F478" i="3"/>
  <c r="F479" i="3"/>
  <c r="F480" i="3"/>
  <c r="F481" i="3"/>
  <c r="F482" i="3"/>
  <c r="F483" i="3"/>
  <c r="F484" i="3"/>
  <c r="F485" i="3"/>
  <c r="E12" i="3"/>
  <c r="E14" i="3"/>
  <c r="E15" i="3"/>
  <c r="E16" i="3"/>
  <c r="E18" i="3"/>
  <c r="E19" i="3"/>
  <c r="E20" i="3"/>
  <c r="E22" i="3"/>
  <c r="E23" i="3"/>
  <c r="E24" i="3"/>
  <c r="E26" i="3"/>
  <c r="E27" i="3"/>
  <c r="E28" i="3"/>
  <c r="E30" i="3"/>
  <c r="E31" i="3"/>
  <c r="E32" i="3"/>
  <c r="E34" i="3"/>
  <c r="E35" i="3"/>
  <c r="E36" i="3"/>
  <c r="E38" i="3"/>
  <c r="E39" i="3"/>
  <c r="E40" i="3"/>
  <c r="E42" i="3"/>
  <c r="E43" i="3"/>
  <c r="E44" i="3"/>
  <c r="E46" i="3"/>
  <c r="E47" i="3"/>
  <c r="E48" i="3"/>
  <c r="E49" i="3"/>
  <c r="E50" i="3"/>
  <c r="E51" i="3"/>
  <c r="E52" i="3"/>
  <c r="E54" i="3"/>
  <c r="E55" i="3"/>
  <c r="E56" i="3"/>
  <c r="E58" i="3"/>
  <c r="E59" i="3"/>
  <c r="E60" i="3"/>
  <c r="E62" i="3"/>
  <c r="E63" i="3"/>
  <c r="E64" i="3"/>
  <c r="E66" i="3"/>
  <c r="E67" i="3"/>
  <c r="E68" i="3"/>
  <c r="E70" i="3"/>
  <c r="E71" i="3"/>
  <c r="E72" i="3"/>
  <c r="E74" i="3"/>
  <c r="E75" i="3"/>
  <c r="E76" i="3"/>
  <c r="E78" i="3"/>
  <c r="E79" i="3"/>
  <c r="E80" i="3"/>
  <c r="E84" i="3"/>
  <c r="E87" i="3"/>
  <c r="E89" i="3"/>
  <c r="E90" i="3"/>
  <c r="E91" i="3"/>
  <c r="E93" i="3"/>
  <c r="E100" i="3"/>
  <c r="E101" i="3"/>
  <c r="E102" i="3"/>
  <c r="E103" i="3"/>
  <c r="E105" i="3"/>
  <c r="E106" i="3"/>
  <c r="E107" i="3"/>
  <c r="E108" i="3"/>
  <c r="E109" i="3"/>
  <c r="E118" i="3"/>
  <c r="E120" i="3"/>
  <c r="E126" i="3"/>
  <c r="E127" i="3"/>
  <c r="E129" i="3"/>
  <c r="E132" i="3"/>
  <c r="E136" i="3"/>
  <c r="E138" i="3"/>
  <c r="E139" i="3"/>
  <c r="E140" i="3"/>
  <c r="E145" i="3"/>
  <c r="E146" i="3"/>
  <c r="E147" i="3"/>
  <c r="E148" i="3"/>
  <c r="E149" i="3"/>
  <c r="E151" i="3"/>
  <c r="E154" i="3"/>
  <c r="E155" i="3"/>
  <c r="E157" i="3"/>
  <c r="E166" i="3"/>
  <c r="E171" i="3"/>
  <c r="E172" i="3"/>
  <c r="E175" i="3"/>
  <c r="E183" i="3"/>
  <c r="E185" i="3"/>
  <c r="E193" i="3"/>
  <c r="E196" i="3"/>
  <c r="E197" i="3"/>
  <c r="E199" i="3"/>
  <c r="E200" i="3"/>
  <c r="E209" i="3"/>
  <c r="E221" i="3"/>
  <c r="E232" i="3"/>
  <c r="E237" i="3"/>
  <c r="E240" i="3"/>
  <c r="E241" i="3"/>
  <c r="E243" i="3"/>
  <c r="E244" i="3"/>
  <c r="E246" i="3"/>
  <c r="E250" i="3"/>
  <c r="E252" i="3"/>
  <c r="E253" i="3"/>
  <c r="E254" i="3"/>
  <c r="E257" i="3"/>
  <c r="E258" i="3"/>
  <c r="E259" i="3"/>
  <c r="E261" i="3"/>
  <c r="E265" i="3"/>
  <c r="E268" i="3"/>
  <c r="E269" i="3"/>
  <c r="E271" i="3"/>
  <c r="E273" i="3"/>
  <c r="E274" i="3"/>
  <c r="E277" i="3"/>
  <c r="E278" i="3"/>
  <c r="E281" i="3"/>
  <c r="E282" i="3"/>
  <c r="E284" i="3"/>
  <c r="E285" i="3"/>
  <c r="E286" i="3"/>
  <c r="E287" i="3"/>
  <c r="E291" i="3"/>
  <c r="E293" i="3"/>
  <c r="E294" i="3"/>
  <c r="E297" i="3"/>
  <c r="E298" i="3"/>
  <c r="E300" i="3"/>
  <c r="E301" i="3"/>
  <c r="E303" i="3"/>
  <c r="E305" i="3"/>
  <c r="E307" i="3"/>
  <c r="E308" i="3"/>
  <c r="E309" i="3"/>
  <c r="E311" i="3"/>
  <c r="E312" i="3"/>
  <c r="E313" i="3"/>
  <c r="E314" i="3"/>
  <c r="E315" i="3"/>
  <c r="E318" i="3"/>
  <c r="E319" i="3"/>
  <c r="E320" i="3"/>
  <c r="E324" i="3"/>
  <c r="E325" i="3"/>
  <c r="E326" i="3"/>
  <c r="E327" i="3"/>
  <c r="E328" i="3"/>
  <c r="E329" i="3"/>
  <c r="E331" i="3"/>
  <c r="E332" i="3"/>
  <c r="E333" i="3"/>
  <c r="E334" i="3"/>
  <c r="E335" i="3"/>
  <c r="E336" i="3"/>
  <c r="E338" i="3"/>
  <c r="E340" i="3"/>
  <c r="E341" i="3"/>
  <c r="E342" i="3"/>
  <c r="E343" i="3"/>
  <c r="E345" i="3"/>
  <c r="E346" i="3"/>
  <c r="E348" i="3"/>
  <c r="E351" i="3"/>
  <c r="E352" i="3"/>
  <c r="E353" i="3"/>
  <c r="E355" i="3"/>
  <c r="E356" i="3"/>
  <c r="E357" i="3"/>
  <c r="E360" i="3"/>
  <c r="E362" i="3"/>
  <c r="E363" i="3"/>
  <c r="E365" i="3"/>
  <c r="E366" i="3"/>
  <c r="E367" i="3"/>
  <c r="E369" i="3"/>
  <c r="E370" i="3"/>
  <c r="E371" i="3"/>
  <c r="E372" i="3"/>
  <c r="E374" i="3"/>
  <c r="E378" i="3"/>
  <c r="E379" i="3"/>
  <c r="E380" i="3"/>
  <c r="E381" i="3"/>
  <c r="E382" i="3"/>
  <c r="E384" i="3"/>
  <c r="E387" i="3"/>
  <c r="E390" i="3"/>
  <c r="E393" i="3"/>
  <c r="E394" i="3"/>
  <c r="E403" i="3"/>
  <c r="E404" i="3"/>
  <c r="E405" i="3"/>
  <c r="E407" i="3"/>
  <c r="E408" i="3"/>
  <c r="E409" i="3"/>
  <c r="E411" i="3"/>
  <c r="E412" i="3"/>
  <c r="E413" i="3"/>
  <c r="E414" i="3"/>
  <c r="E416" i="3"/>
  <c r="E417" i="3"/>
  <c r="E418" i="3"/>
  <c r="E420" i="3"/>
  <c r="E421" i="3"/>
  <c r="E422" i="3"/>
  <c r="E423" i="3"/>
  <c r="E424" i="3"/>
  <c r="E425" i="3"/>
  <c r="E427" i="3"/>
  <c r="E428" i="3"/>
  <c r="E429" i="3"/>
  <c r="E431" i="3"/>
  <c r="E433" i="3"/>
  <c r="E434" i="3"/>
  <c r="E435" i="3"/>
  <c r="E436" i="3"/>
  <c r="E437" i="3"/>
  <c r="E438" i="3"/>
  <c r="E441" i="3"/>
  <c r="E442" i="3"/>
  <c r="E443" i="3"/>
  <c r="E445" i="3"/>
  <c r="E446" i="3"/>
  <c r="E447" i="3"/>
  <c r="E448" i="3"/>
  <c r="E449" i="3"/>
  <c r="E450" i="3"/>
  <c r="E452" i="3"/>
  <c r="E454" i="3"/>
  <c r="E455" i="3"/>
  <c r="E457" i="3"/>
  <c r="E460" i="3"/>
  <c r="E462" i="3"/>
  <c r="E463" i="3"/>
  <c r="E464" i="3"/>
  <c r="E465" i="3"/>
  <c r="E466" i="3"/>
  <c r="E467" i="3"/>
  <c r="E468" i="3"/>
  <c r="E469" i="3"/>
  <c r="E470" i="3"/>
  <c r="E471" i="3"/>
  <c r="E472" i="3"/>
  <c r="E473" i="3"/>
  <c r="E474" i="3"/>
  <c r="E475" i="3"/>
  <c r="E476" i="3"/>
  <c r="E477" i="3"/>
  <c r="E478" i="3"/>
  <c r="E479" i="3"/>
  <c r="E480" i="3"/>
  <c r="E481" i="3"/>
  <c r="E482" i="3"/>
  <c r="E483" i="3"/>
  <c r="E484" i="3"/>
  <c r="E485" i="3"/>
</calcChain>
</file>

<file path=xl/sharedStrings.xml><?xml version="1.0" encoding="utf-8"?>
<sst xmlns="http://schemas.openxmlformats.org/spreadsheetml/2006/main" count="7885" uniqueCount="2047">
  <si>
    <t>Vinkit</t>
  </si>
  <si>
    <t>(FIN) Käytäntö</t>
  </si>
  <si>
    <t>(FIN) Vastaus</t>
  </si>
  <si>
    <t>(FIN) Kommentit</t>
  </si>
  <si>
    <t>(FIN) Sisäinen viittaus</t>
  </si>
  <si>
    <t>(FIN) Ulkoinen viittaus</t>
  </si>
  <si>
    <t>C_securityclass</t>
  </si>
  <si>
    <t>C_name</t>
  </si>
  <si>
    <t>C_contact</t>
  </si>
  <si>
    <t>C_industry</t>
  </si>
  <si>
    <t>C_function</t>
  </si>
  <si>
    <t>C_version</t>
  </si>
  <si>
    <t>C_date</t>
  </si>
  <si>
    <t>NIST-ID</t>
  </si>
  <si>
    <t>NIST-PR</t>
  </si>
  <si>
    <t>NIST-DE</t>
  </si>
  <si>
    <t>CRITICAL</t>
  </si>
  <si>
    <t>NIST-RS</t>
  </si>
  <si>
    <t>ASSET</t>
  </si>
  <si>
    <t>NIST-RC</t>
  </si>
  <si>
    <t>THREAT</t>
  </si>
  <si>
    <t>ACCESS</t>
  </si>
  <si>
    <t>RISK</t>
  </si>
  <si>
    <t>ACCESS-1</t>
  </si>
  <si>
    <t>ACCESS-2</t>
  </si>
  <si>
    <t>SITUATION</t>
  </si>
  <si>
    <t>ACCESS-3</t>
  </si>
  <si>
    <t>RESPONSE</t>
  </si>
  <si>
    <t>ACCESS-4</t>
  </si>
  <si>
    <t>THIRDPARTY</t>
  </si>
  <si>
    <t>ARCHITECTURE</t>
  </si>
  <si>
    <t>WORKFORCE</t>
  </si>
  <si>
    <t>ARCHITECTURE-1</t>
  </si>
  <si>
    <t>ARCHITECTURE-2</t>
  </si>
  <si>
    <t>PROGRAM</t>
  </si>
  <si>
    <t>ARCHITECTURE-3</t>
  </si>
  <si>
    <t>ARCHITECTURE-4</t>
  </si>
  <si>
    <t>ARCHITECTURE-5</t>
  </si>
  <si>
    <t>ARCHITECTURE-6</t>
  </si>
  <si>
    <t>ASSET-1</t>
  </si>
  <si>
    <t>ASSET-2</t>
  </si>
  <si>
    <t>ASSET-3</t>
  </si>
  <si>
    <t>ASSET-4</t>
  </si>
  <si>
    <t>ASSET-5</t>
  </si>
  <si>
    <t>CRITICAL-1</t>
  </si>
  <si>
    <t>CRITICAL-2</t>
  </si>
  <si>
    <t>CRITICAL-3</t>
  </si>
  <si>
    <t>PROGRAM-1</t>
  </si>
  <si>
    <t>PROGRAM-2</t>
  </si>
  <si>
    <t>PROGRAM-3</t>
  </si>
  <si>
    <t>RESPONSE-1</t>
  </si>
  <si>
    <t>RESPONSE-2</t>
  </si>
  <si>
    <t>RESPONSE-3</t>
  </si>
  <si>
    <t>RESPONSE-4</t>
  </si>
  <si>
    <t>RESPONSE-5</t>
  </si>
  <si>
    <t>RISK-1</t>
  </si>
  <si>
    <t>RISK-2</t>
  </si>
  <si>
    <t>RISK-3</t>
  </si>
  <si>
    <t>RISK-4</t>
  </si>
  <si>
    <t>RISK-5</t>
  </si>
  <si>
    <t>SITUATION-1</t>
  </si>
  <si>
    <t>SITUATION-2</t>
  </si>
  <si>
    <t>SITUATION-3</t>
  </si>
  <si>
    <t>SITUATION-4</t>
  </si>
  <si>
    <t>THIRDPARTY-1</t>
  </si>
  <si>
    <t>THIRDPARTY-2</t>
  </si>
  <si>
    <t>THIRDPARTY-3</t>
  </si>
  <si>
    <t>THREAT-1</t>
  </si>
  <si>
    <t>THREAT-2</t>
  </si>
  <si>
    <t>THREAT-3</t>
  </si>
  <si>
    <t>WORKFORCE-1</t>
  </si>
  <si>
    <t>WORKFORCE-2</t>
  </si>
  <si>
    <t>WORKFORCE-3</t>
  </si>
  <si>
    <t>WORKFORCE-4</t>
  </si>
  <si>
    <t>WORKFORCE-5</t>
  </si>
  <si>
    <t>ACCESS-1a</t>
  </si>
  <si>
    <t>ACCESS-1b</t>
  </si>
  <si>
    <t>ACCESS-1c</t>
  </si>
  <si>
    <t>ACCESS-1d</t>
  </si>
  <si>
    <t>ACCESS-1e</t>
  </si>
  <si>
    <t>ACCESS-1f</t>
  </si>
  <si>
    <t>ACCESS-2a</t>
  </si>
  <si>
    <t>ACCESS-2b</t>
  </si>
  <si>
    <t>ACCESS-2c</t>
  </si>
  <si>
    <t>ACCESS-2d</t>
  </si>
  <si>
    <t>ACCESS-2e</t>
  </si>
  <si>
    <t>ACCESS-2f</t>
  </si>
  <si>
    <t>ACCESS-2g</t>
  </si>
  <si>
    <t>ACCESS-2h</t>
  </si>
  <si>
    <t>ACCESS-2i</t>
  </si>
  <si>
    <t>ACCESS-3a</t>
  </si>
  <si>
    <t>ACCESS-3b</t>
  </si>
  <si>
    <t>ACCESS-3c</t>
  </si>
  <si>
    <t>ACCESS-3d</t>
  </si>
  <si>
    <t>ACCESS-3e</t>
  </si>
  <si>
    <t>ACCESS-3f</t>
  </si>
  <si>
    <t>ACCESS-3g</t>
  </si>
  <si>
    <t>ACCESS-3h</t>
  </si>
  <si>
    <t>ACCESS-3i</t>
  </si>
  <si>
    <t>ACCESS-4a</t>
  </si>
  <si>
    <t>ACCESS-4b</t>
  </si>
  <si>
    <t>ACCESS-4c</t>
  </si>
  <si>
    <t>ACCESS-4d</t>
  </si>
  <si>
    <t>ACCESS-4e</t>
  </si>
  <si>
    <t>ACCESS-4f</t>
  </si>
  <si>
    <t>ARCHITECTURE-1a</t>
  </si>
  <si>
    <t>ARCHITECTURE-1b</t>
  </si>
  <si>
    <t>ARCHITECTURE-1c</t>
  </si>
  <si>
    <t>ARCHITECTURE-1d</t>
  </si>
  <si>
    <t>ARCHITECTURE-1e</t>
  </si>
  <si>
    <t>ARCHITECTURE-1f</t>
  </si>
  <si>
    <t>ARCHITECTURE-1g</t>
  </si>
  <si>
    <t>ARCHITECTURE-1h</t>
  </si>
  <si>
    <t>ARCHITECTURE-1i</t>
  </si>
  <si>
    <t>ARCHITECTURE-1j</t>
  </si>
  <si>
    <t>ARCHITECTURE-2a</t>
  </si>
  <si>
    <t>ARCHITECTURE-2b</t>
  </si>
  <si>
    <t>ARCHITECTURE-2c</t>
  </si>
  <si>
    <t>ARCHITECTURE-2d</t>
  </si>
  <si>
    <t>ARCHITECTURE-2e</t>
  </si>
  <si>
    <t>ARCHITECTURE-2f</t>
  </si>
  <si>
    <t>ARCHITECTURE-2g</t>
  </si>
  <si>
    <t>ARCHITECTURE-2h</t>
  </si>
  <si>
    <t>ARCHITECTURE-2i</t>
  </si>
  <si>
    <t>ARCHITECTURE-2j</t>
  </si>
  <si>
    <t>ARCHITECTURE-2k</t>
  </si>
  <si>
    <t>ARCHITECTURE-2l</t>
  </si>
  <si>
    <t>ARCHITECTURE-3a</t>
  </si>
  <si>
    <t>ARCHITECTURE-3b</t>
  </si>
  <si>
    <t>ARCHITECTURE-3c</t>
  </si>
  <si>
    <t>ARCHITECTURE-3d</t>
  </si>
  <si>
    <t>ARCHITECTURE-3e</t>
  </si>
  <si>
    <t>ARCHITECTURE-3f</t>
  </si>
  <si>
    <t>ARCHITECTURE-3g</t>
  </si>
  <si>
    <t>ARCHITECTURE-3h</t>
  </si>
  <si>
    <t>ARCHITECTURE-3i</t>
  </si>
  <si>
    <t>ARCHITECTURE-3j</t>
  </si>
  <si>
    <t>ARCHITECTURE-4a</t>
  </si>
  <si>
    <t>ARCHITECTURE-4b</t>
  </si>
  <si>
    <t>ARCHITECTURE-4c</t>
  </si>
  <si>
    <t>ARCHITECTURE-4d</t>
  </si>
  <si>
    <t>ARCHITECTURE-4e</t>
  </si>
  <si>
    <t>ARCHITECTURE-4f</t>
  </si>
  <si>
    <t>ARCHITECTURE-4g</t>
  </si>
  <si>
    <t>ARCHITECTURE-4h</t>
  </si>
  <si>
    <t>ARCHITECTURE-5a</t>
  </si>
  <si>
    <t>ARCHITECTURE-5b</t>
  </si>
  <si>
    <t>ARCHITECTURE-5c</t>
  </si>
  <si>
    <t>ARCHITECTURE-5d</t>
  </si>
  <si>
    <t>ARCHITECTURE-5e</t>
  </si>
  <si>
    <t>ARCHITECTURE-5f</t>
  </si>
  <si>
    <t>ARCHITECTURE-5g</t>
  </si>
  <si>
    <t>ARCHITECTURE-5h</t>
  </si>
  <si>
    <t>ARCHITECTURE-6a</t>
  </si>
  <si>
    <t>ARCHITECTURE-6b</t>
  </si>
  <si>
    <t>ARCHITECTURE-6c</t>
  </si>
  <si>
    <t>ARCHITECTURE-6d</t>
  </si>
  <si>
    <t>ARCHITECTURE-6e</t>
  </si>
  <si>
    <t>ARCHITECTURE-6f</t>
  </si>
  <si>
    <t>ASSET-1a</t>
  </si>
  <si>
    <t>ASSET-1b</t>
  </si>
  <si>
    <t>ASSET-1c</t>
  </si>
  <si>
    <t>ASSET-1d</t>
  </si>
  <si>
    <t>ASSET-1e</t>
  </si>
  <si>
    <t>ASSET-1f</t>
  </si>
  <si>
    <t>ASSET-1g</t>
  </si>
  <si>
    <t>ASSET-1h</t>
  </si>
  <si>
    <t>ASSET-1i</t>
  </si>
  <si>
    <t>ASSET-2a</t>
  </si>
  <si>
    <t>ASSET-2b</t>
  </si>
  <si>
    <t>ASSET-2c</t>
  </si>
  <si>
    <t>ASSET-2d</t>
  </si>
  <si>
    <t>ASSET-2e</t>
  </si>
  <si>
    <t>ASSET-2f</t>
  </si>
  <si>
    <t>ASSET-2g</t>
  </si>
  <si>
    <t>ASSET-2h</t>
  </si>
  <si>
    <t>ASSET-2i</t>
  </si>
  <si>
    <t>ASSET-3a</t>
  </si>
  <si>
    <t>ASSET-3b</t>
  </si>
  <si>
    <t>ASSET-3c</t>
  </si>
  <si>
    <t>ASSET-3d</t>
  </si>
  <si>
    <t>ASSET-3e</t>
  </si>
  <si>
    <t>ASSET-3f</t>
  </si>
  <si>
    <t>ASSET-4a</t>
  </si>
  <si>
    <t>ASSET-4b</t>
  </si>
  <si>
    <t>ASSET-4c</t>
  </si>
  <si>
    <t>ASSET-4d</t>
  </si>
  <si>
    <t>ASSET-4e</t>
  </si>
  <si>
    <t>ASSET-4f</t>
  </si>
  <si>
    <t>ASSET-5a</t>
  </si>
  <si>
    <t>ASSET-5b</t>
  </si>
  <si>
    <t>ASSET-5c</t>
  </si>
  <si>
    <t>ASSET-5d</t>
  </si>
  <si>
    <t>ASSET-5e</t>
  </si>
  <si>
    <t>ASSET-5f</t>
  </si>
  <si>
    <t>CRITICAL-1a</t>
  </si>
  <si>
    <t>CRITICAL-1b</t>
  </si>
  <si>
    <t>CRITICAL-1c</t>
  </si>
  <si>
    <t>CRITICAL-1d</t>
  </si>
  <si>
    <t>CRITICAL-1e</t>
  </si>
  <si>
    <t>CRITICAL-1f</t>
  </si>
  <si>
    <t>CRITICAL-1g</t>
  </si>
  <si>
    <t>CRITICAL-1h</t>
  </si>
  <si>
    <t>CRITICAL-2a</t>
  </si>
  <si>
    <t>CRITICAL-2b</t>
  </si>
  <si>
    <t>CRITICAL-2c</t>
  </si>
  <si>
    <t>CRITICAL-2d</t>
  </si>
  <si>
    <t>CRITICAL-2e</t>
  </si>
  <si>
    <t>CRITICAL-2f</t>
  </si>
  <si>
    <t>CRITICAL-2g</t>
  </si>
  <si>
    <t>CRITICAL-2h</t>
  </si>
  <si>
    <t>CRITICAL-2i</t>
  </si>
  <si>
    <t>CRITICAL-2j</t>
  </si>
  <si>
    <t>CRITICAL-2k</t>
  </si>
  <si>
    <t>CRITICAL-3a</t>
  </si>
  <si>
    <t>CRITICAL-3b</t>
  </si>
  <si>
    <t>CRITICAL-3c</t>
  </si>
  <si>
    <t>CRITICAL-3d</t>
  </si>
  <si>
    <t>CRITICAL-3e</t>
  </si>
  <si>
    <t>CRITICAL-3f</t>
  </si>
  <si>
    <t>CRITICAL-3g</t>
  </si>
  <si>
    <t>CRITICAL-3h</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</si>
  <si>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</si>
  <si>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</si>
  <si>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</si>
  <si>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</si>
  <si>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</si>
  <si>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</si>
  <si>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</si>
  <si>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</si>
  <si>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</si>
  <si>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</si>
  <si>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</si>
  <si>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</si>
  <si>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</si>
  <si>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</si>
  <si>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</si>
  <si>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</si>
  <si>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</si>
  <si>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</si>
  <si>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PROGRAM-2k</t>
  </si>
  <si>
    <t>PROGRAM-2l</t>
  </si>
  <si>
    <t>PROGRAM-3a</t>
  </si>
  <si>
    <t>PROGRAM-3b</t>
  </si>
  <si>
    <t>PROGRAM-3c</t>
  </si>
  <si>
    <t>PROGRAM-3d</t>
  </si>
  <si>
    <t>PROGRAM-3e</t>
  </si>
  <si>
    <t>PROGRAM-3f</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</si>
  <si>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</si>
  <si>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</si>
  <si>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</si>
  <si>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</si>
  <si>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</si>
  <si>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</si>
  <si>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</si>
  <si>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</si>
  <si>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</si>
  <si>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</si>
  <si>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</si>
  <si>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</si>
  <si>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</si>
  <si>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</si>
  <si>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</si>
  <si>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</si>
  <si>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</si>
  <si>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</si>
  <si>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</si>
  <si>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</si>
  <si>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</si>
  <si>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</si>
  <si>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</si>
  <si>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</si>
  <si>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RESPONSE-3j</t>
  </si>
  <si>
    <t>RESPONSE-3k</t>
  </si>
  <si>
    <t>RESPONSE-4a</t>
  </si>
  <si>
    <t>RESPONSE-4b</t>
  </si>
  <si>
    <t>RESPONSE-4c</t>
  </si>
  <si>
    <t>RESPONSE-4d</t>
  </si>
  <si>
    <t>RESPONSE-4e</t>
  </si>
  <si>
    <t>RESPONSE-4f</t>
  </si>
  <si>
    <t>RESPONSE-4g</t>
  </si>
  <si>
    <t>RESPONSE-4h</t>
  </si>
  <si>
    <t>RESPONSE-4i</t>
  </si>
  <si>
    <t>RESPONSE-4j</t>
  </si>
  <si>
    <t>RESPONSE-4k</t>
  </si>
  <si>
    <t>RESPONSE-4l</t>
  </si>
  <si>
    <t>RESPONSE-4m</t>
  </si>
  <si>
    <t>RESPONSE-4n</t>
  </si>
  <si>
    <t>RESPONSE-4o</t>
  </si>
  <si>
    <t>RESPONSE-4p</t>
  </si>
  <si>
    <t>RESPONSE-4q</t>
  </si>
  <si>
    <t>RESPONSE-5a</t>
  </si>
  <si>
    <t>RESPONSE-5b</t>
  </si>
  <si>
    <t>RESPONSE-5c</t>
  </si>
  <si>
    <t>RESPONSE-5d</t>
  </si>
  <si>
    <t>RESPONSE-5e</t>
  </si>
  <si>
    <t>RESPONSE-5f</t>
  </si>
  <si>
    <t>RISK-1a</t>
  </si>
  <si>
    <t>RISK-1b</t>
  </si>
  <si>
    <t>RISK-1c</t>
  </si>
  <si>
    <t>RISK-1d</t>
  </si>
  <si>
    <t>RISK-1e</t>
  </si>
  <si>
    <t>RISK-1f</t>
  </si>
  <si>
    <t>RISK-2a</t>
  </si>
  <si>
    <t>RISK-2b</t>
  </si>
  <si>
    <t>RISK-2c</t>
  </si>
  <si>
    <t>RISK-2d</t>
  </si>
  <si>
    <t>RISK-2e</t>
  </si>
  <si>
    <t>RISK-2f</t>
  </si>
  <si>
    <t>RISK-2g</t>
  </si>
  <si>
    <t>RISK-2h</t>
  </si>
  <si>
    <t>RISK-2i</t>
  </si>
  <si>
    <t>RISK-2j</t>
  </si>
  <si>
    <t>RISK-2k</t>
  </si>
  <si>
    <t>RISK-2l</t>
  </si>
  <si>
    <t>RISK-2m</t>
  </si>
  <si>
    <t>RISK-3a</t>
  </si>
  <si>
    <t>RISK-3b</t>
  </si>
  <si>
    <t>RISK-3c</t>
  </si>
  <si>
    <t>RISK-3d</t>
  </si>
  <si>
    <t>RISK-3e</t>
  </si>
  <si>
    <t>RISK-3f</t>
  </si>
  <si>
    <t>RISK-3g</t>
  </si>
  <si>
    <t>RISK-4a</t>
  </si>
  <si>
    <t>RISK-4b</t>
  </si>
  <si>
    <t>RISK-4c</t>
  </si>
  <si>
    <t>RISK-4d</t>
  </si>
  <si>
    <t>RISK-4e</t>
  </si>
  <si>
    <t>RISK-5a</t>
  </si>
  <si>
    <t>RISK-5b</t>
  </si>
  <si>
    <t>RISK-5c</t>
  </si>
  <si>
    <t>RISK-5d</t>
  </si>
  <si>
    <t>RISK-5e</t>
  </si>
  <si>
    <t>RISK-5f</t>
  </si>
  <si>
    <t>SITUATION-1a</t>
  </si>
  <si>
    <t>SITUATION-1b</t>
  </si>
  <si>
    <t>SITUATION-1c</t>
  </si>
  <si>
    <t>SITUATION-1d</t>
  </si>
  <si>
    <t>SITUATION-1e</t>
  </si>
  <si>
    <t>SITUATION-2a</t>
  </si>
  <si>
    <t>SITUATION-2b</t>
  </si>
  <si>
    <t>SITUATION-2c</t>
  </si>
  <si>
    <t>SITUATION-2d</t>
  </si>
  <si>
    <t>SITUATION-2e</t>
  </si>
  <si>
    <t>SITUATION-2f</t>
  </si>
  <si>
    <t>SITUATION-2g</t>
  </si>
  <si>
    <t>SITUATION-2h</t>
  </si>
  <si>
    <t>SITUATION-2i</t>
  </si>
  <si>
    <t>SITUATION-2j</t>
  </si>
  <si>
    <t>SITUATION-3a</t>
  </si>
  <si>
    <t>SITUATION-3b</t>
  </si>
  <si>
    <t>SITUATION-3c</t>
  </si>
  <si>
    <t>SITUATION-3d</t>
  </si>
  <si>
    <t>SITUATION-3e</t>
  </si>
  <si>
    <t>SITUATION-3f</t>
  </si>
  <si>
    <t>SITUATION-3g</t>
  </si>
  <si>
    <t>SITUATION-3h</t>
  </si>
  <si>
    <t>SITUATION-4a</t>
  </si>
  <si>
    <t>SITUATION-4b</t>
  </si>
  <si>
    <t>SITUATION-4c</t>
  </si>
  <si>
    <t>SITUATION-4d</t>
  </si>
  <si>
    <t>SITUATION-4e</t>
  </si>
  <si>
    <t>SITUATION-4f</t>
  </si>
  <si>
    <t>THIRDPARTY-1a</t>
  </si>
  <si>
    <t>THIRDPARTY-1b</t>
  </si>
  <si>
    <t>THIRDPARTY-1c</t>
  </si>
  <si>
    <t>THIRDPARTY-1d</t>
  </si>
  <si>
    <t>THIRDPARTY-1e</t>
  </si>
  <si>
    <t>THIRDPARTY-2a</t>
  </si>
  <si>
    <t>THIRDPARTY-2b</t>
  </si>
  <si>
    <t>THIRDPARTY-2c</t>
  </si>
  <si>
    <t>THIRDPARTY-2d</t>
  </si>
  <si>
    <t>THIRDPARTY-2e</t>
  </si>
  <si>
    <t>THIRDPARTY-2f</t>
  </si>
  <si>
    <t>THIRDPARTY-2g</t>
  </si>
  <si>
    <t>THIRDPARTY-2h</t>
  </si>
  <si>
    <t>THIRDPARTY-2i</t>
  </si>
  <si>
    <t>THIRDPARTY-2j</t>
  </si>
  <si>
    <t>THIRDPARTY-2k</t>
  </si>
  <si>
    <t>THIRDPARTY-3a</t>
  </si>
  <si>
    <t>THIRDPARTY-3b</t>
  </si>
  <si>
    <t>THIRDPARTY-3c</t>
  </si>
  <si>
    <t>THIRDPARTY-3d</t>
  </si>
  <si>
    <t>THIRDPARTY-3e</t>
  </si>
  <si>
    <t>THIRDPARTY-3f</t>
  </si>
  <si>
    <t>THREAT-1a</t>
  </si>
  <si>
    <t>THREAT-1b</t>
  </si>
  <si>
    <t>THREAT-1c</t>
  </si>
  <si>
    <t>THREAT-1d</t>
  </si>
  <si>
    <t>THREAT-1e</t>
  </si>
  <si>
    <t>THREAT-1f</t>
  </si>
  <si>
    <t>THREAT-1g</t>
  </si>
  <si>
    <t>THREAT-1h</t>
  </si>
  <si>
    <t>THREAT-1i</t>
  </si>
  <si>
    <t>THREAT-1j</t>
  </si>
  <si>
    <t>THREAT-1k</t>
  </si>
  <si>
    <t>THREAT-1l</t>
  </si>
  <si>
    <t>THREAT-2a</t>
  </si>
  <si>
    <t>THREAT-2b</t>
  </si>
  <si>
    <t>THREAT-2c</t>
  </si>
  <si>
    <t>THREAT-2d</t>
  </si>
  <si>
    <t>THREAT-2e</t>
  </si>
  <si>
    <t>THREAT-2f</t>
  </si>
  <si>
    <t>THREAT-2g</t>
  </si>
  <si>
    <t>THREAT-2h</t>
  </si>
  <si>
    <t>THREAT-2i</t>
  </si>
  <si>
    <t>THREAT-2j</t>
  </si>
  <si>
    <t>THREAT-2k</t>
  </si>
  <si>
    <t>THREAT-3a</t>
  </si>
  <si>
    <t>THREAT-3b</t>
  </si>
  <si>
    <t>THREAT-3c</t>
  </si>
  <si>
    <t>THREAT-3d</t>
  </si>
  <si>
    <t>THREAT-3e</t>
  </si>
  <si>
    <t>THREAT-3f</t>
  </si>
  <si>
    <t>WORKFORCE-1a</t>
  </si>
  <si>
    <t>WORKFORCE-1b</t>
  </si>
  <si>
    <t>WORKFORCE-1c</t>
  </si>
  <si>
    <t>WORKFORCE-1d</t>
  </si>
  <si>
    <t>WORKFORCE-1e</t>
  </si>
  <si>
    <t>WORKFORCE-1f</t>
  </si>
  <si>
    <t>WORKFORCE-2a</t>
  </si>
  <si>
    <t>WORKFORCE-2b</t>
  </si>
  <si>
    <t>WORKFORCE-2c</t>
  </si>
  <si>
    <t>WORKFORCE-2d</t>
  </si>
  <si>
    <t>WORKFORCE-2e</t>
  </si>
  <si>
    <t>WORKFORCE-2f</t>
  </si>
  <si>
    <t>WORKFORCE-3a</t>
  </si>
  <si>
    <t>WORKFORCE-3b</t>
  </si>
  <si>
    <t>WORKFORCE-3c</t>
  </si>
  <si>
    <t>WORKFORCE-3d</t>
  </si>
  <si>
    <t>WORKFORCE-3e</t>
  </si>
  <si>
    <t>WORKFORCE-3f</t>
  </si>
  <si>
    <t>WORKFORCE-3g</t>
  </si>
  <si>
    <t>WORKFORCE-4a</t>
  </si>
  <si>
    <t>WORKFORCE-4b</t>
  </si>
  <si>
    <t>WORKFORCE-4c</t>
  </si>
  <si>
    <t>WORKFORCE-4d</t>
  </si>
  <si>
    <t>WORKFORCE-4e</t>
  </si>
  <si>
    <t>WORKFORCE-5a</t>
  </si>
  <si>
    <t>WORKFORCE-5b</t>
  </si>
  <si>
    <t>WORKFORCE-5c</t>
  </si>
  <si>
    <t>WORKFORCE-5d</t>
  </si>
  <si>
    <t>WORKFORCE-5e</t>
  </si>
  <si>
    <t>WORKFORCE-5f</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</si>
  <si>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</si>
  <si>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</si>
  <si>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</si>
  <si>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</si>
  <si>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</si>
  <si>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</si>
  <si>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</si>
  <si>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</si>
  <si>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</si>
  <si>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</si>
  <si>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</si>
  <si>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</si>
  <si>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</si>
  <si>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</si>
  <si>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</si>
  <si>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</si>
  <si>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</si>
  <si>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</si>
  <si>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</si>
  <si>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</si>
  <si>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</si>
  <si>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</si>
  <si>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THIRD-PARTIES</t>
  </si>
  <si>
    <t>sama</t>
  </si>
  <si>
    <t>uusi</t>
  </si>
  <si>
    <t>Pieni muutos</t>
  </si>
  <si>
    <t>ACCESS-1g</t>
  </si>
  <si>
    <t>Uusi</t>
  </si>
  <si>
    <t>ACCESS-1h</t>
  </si>
  <si>
    <t>ACCESS-1i</t>
  </si>
  <si>
    <t>ACCESS-1j</t>
  </si>
  <si>
    <t>ACCESS-3j</t>
  </si>
  <si>
    <t>ARCHITECTURE-1k</t>
  </si>
  <si>
    <t>pieni muutos</t>
  </si>
  <si>
    <t>muutos</t>
  </si>
  <si>
    <t>ARCHITECTURE-3k</t>
  </si>
  <si>
    <t>ARCHITECTURE-3l</t>
  </si>
  <si>
    <t>ARCHITECTURE-3m</t>
  </si>
  <si>
    <t>Muutos</t>
  </si>
  <si>
    <t>Muutos - uusi</t>
  </si>
  <si>
    <t>ASSET-4g</t>
  </si>
  <si>
    <t>ASSET-4h</t>
  </si>
  <si>
    <t>ASSET-4i</t>
  </si>
  <si>
    <t>RESPONSE-3l</t>
  </si>
  <si>
    <t>RISK-1g</t>
  </si>
  <si>
    <t>RISK-1h</t>
  </si>
  <si>
    <t>SITUATION-1f</t>
  </si>
  <si>
    <t>THIRD-PARTIES-1a</t>
  </si>
  <si>
    <t>THIRD-PARTIES-1b</t>
  </si>
  <si>
    <t>THIRD-PARTIES-1c</t>
  </si>
  <si>
    <t>THIRD-PARTIES-1d</t>
  </si>
  <si>
    <t>THIRD-PARTIES-1e</t>
  </si>
  <si>
    <t>THIRD-PARTIES-1f</t>
  </si>
  <si>
    <t>THIRD-PARTIES-2a</t>
  </si>
  <si>
    <t>THIRD-PARTIES-2b</t>
  </si>
  <si>
    <t>THIRD-PARTIES-2c</t>
  </si>
  <si>
    <t>THIRD-PARTIES-2d</t>
  </si>
  <si>
    <t>THIRD-PARTIES-2e</t>
  </si>
  <si>
    <t>THIRD-PARTIES-2f</t>
  </si>
  <si>
    <t>THIRD-PARTIES-2g</t>
  </si>
  <si>
    <t>THIRD-PARTIES-2h</t>
  </si>
  <si>
    <t>THIRD-PARTIES-2i</t>
  </si>
  <si>
    <t>THIRD-PARTIES-2j</t>
  </si>
  <si>
    <t>THIRD-PARTIES-2k</t>
  </si>
  <si>
    <t>THIRD-PARTIES-2l</t>
  </si>
  <si>
    <t>THIRD-PARTIES-2m</t>
  </si>
  <si>
    <t>THIRD-PARTIES-3a</t>
  </si>
  <si>
    <t>THIRD-PARTIES-3b</t>
  </si>
  <si>
    <t>THIRD-PARTIES-3c</t>
  </si>
  <si>
    <t>THIRD-PARTIES-3d</t>
  </si>
  <si>
    <t>THIRD-PARTIES-3e</t>
  </si>
  <si>
    <t>THIRD-PARTIES-3f</t>
  </si>
  <si>
    <t>THREAT-1m</t>
  </si>
  <si>
    <t>WORKFORCE-1g</t>
  </si>
  <si>
    <t>WORKFORCE-2g</t>
  </si>
  <si>
    <t>WORKFORCE-4f</t>
  </si>
  <si>
    <t>(FIN) tulosten siirtoon</t>
  </si>
  <si>
    <t>(FIN) Ohjeet tulosten siirtämiseen Kybermittarin versioiden v1 ja v2 välillä.</t>
  </si>
  <si>
    <t>(FIN) Kybermittari v1</t>
  </si>
  <si>
    <t>(FIN) Kybermittari v2</t>
  </si>
  <si>
    <r>
      <rPr>
        <b/>
        <sz val="11"/>
        <color rgb="FF0058B1"/>
        <rFont val="Calibri"/>
        <family val="2"/>
        <scheme val="minor"/>
      </rPr>
      <t>1. Kopioi</t>
    </r>
    <r>
      <rPr>
        <sz val="11"/>
        <color rgb="FF0058B1"/>
        <rFont val="Calibri"/>
        <family val="2"/>
        <scheme val="minor"/>
      </rPr>
      <t xml:space="preserve"> aiemmat arviointitulokset versiosta 1 versioon 2.</t>
    </r>
  </si>
  <si>
    <t>(FIN) Tähän syötetään version 1 mukaiset arviointitulokset (DataExport välilehdeltä kopioituna).</t>
  </si>
  <si>
    <t>(FIN) Työkalu laskee automaattisesti uudet version 2 mukaiset arviointitulokset.</t>
  </si>
  <si>
    <t xml:space="preserve"> - kopioi tulokset Kybermittari v1 DataExport-välilehdeltä. Jos haluat kopioida myös kommentit, niin ks. erillinen ohje.</t>
  </si>
  <si>
    <t xml:space="preserve"> - kopioi (liitä arvot, paste values) tulokset Kybermittari v2 Migration-välilehdelle (kenttiin D-F).</t>
  </si>
  <si>
    <t>(FIN) Kybermittari v1 tulokset</t>
  </si>
  <si>
    <t>&gt;&gt;&gt;&gt;&gt;</t>
  </si>
  <si>
    <t>(FIN) Kybermittari v2 tulokset</t>
  </si>
  <si>
    <r>
      <rPr>
        <b/>
        <sz val="11"/>
        <color rgb="FF0058B1"/>
        <rFont val="Calibri"/>
        <family val="2"/>
        <scheme val="minor"/>
      </rPr>
      <t xml:space="preserve">2. Työkalu kääntää </t>
    </r>
    <r>
      <rPr>
        <sz val="11"/>
        <color rgb="FF0058B1"/>
        <rFont val="Calibri"/>
        <family val="2"/>
        <scheme val="minor"/>
      </rPr>
      <t>tulokset soveltuvin osin Kybermittari v2 muotoon (kenttiin J-L).</t>
    </r>
  </si>
  <si>
    <t>Practice V1</t>
  </si>
  <si>
    <t>Answer V1</t>
  </si>
  <si>
    <t>Comment V1</t>
  </si>
  <si>
    <t>Practice</t>
  </si>
  <si>
    <t xml:space="preserve"> - huomioi että vain käytäntökohtaiset tulokset käännetään alkaen käytännöstä RISK-1a, rivi 68.</t>
  </si>
  <si>
    <t xml:space="preserve"> - huomioi että käännetyt tulokset alkavat sarakkeissa K-L riviltä 80. Sinisellä pohjalla olevat tulokset eivät ole suoraan vertailukelpoisia.</t>
  </si>
  <si>
    <r>
      <rPr>
        <b/>
        <sz val="11"/>
        <color rgb="FF0058B1"/>
        <rFont val="Calibri"/>
        <family val="2"/>
        <scheme val="minor"/>
      </rPr>
      <t xml:space="preserve">3. Kopioi </t>
    </r>
    <r>
      <rPr>
        <sz val="11"/>
        <color rgb="FF0058B1"/>
        <rFont val="Calibri"/>
        <family val="2"/>
        <scheme val="minor"/>
      </rPr>
      <t>käännetyt arviointitulokset Kybermittari v2 Import-välilehdelle.</t>
    </r>
  </si>
  <si>
    <t xml:space="preserve"> - kopioi tulokset Migration-välilehden kohdista K-M Import-välilehden kohtiin D-F alkaen riviltä 81 (liitä arvot, paste values).</t>
  </si>
  <si>
    <t xml:space="preserve"> - työkalu esittää nyt käännetyt tulokset jokaisella osiokohtaisella välilehdellä (alkaen CRITICAL-välilehdeltä) sarakkeissa O-Q.</t>
  </si>
  <si>
    <r>
      <rPr>
        <b/>
        <sz val="11"/>
        <color rgb="FF0058B1"/>
        <rFont val="Calibri"/>
        <family val="2"/>
        <scheme val="minor"/>
      </rPr>
      <t xml:space="preserve">4. </t>
    </r>
    <r>
      <rPr>
        <sz val="11"/>
        <color rgb="FF0058B1"/>
        <rFont val="Calibri"/>
        <family val="2"/>
        <scheme val="minor"/>
      </rPr>
      <t xml:space="preserve">Voit </t>
    </r>
    <r>
      <rPr>
        <b/>
        <sz val="11"/>
        <color rgb="FF0058B1"/>
        <rFont val="Calibri"/>
        <family val="2"/>
        <scheme val="minor"/>
      </rPr>
      <t>kopioida vanhat tulokset</t>
    </r>
    <r>
      <rPr>
        <sz val="11"/>
        <color rgb="FF0058B1"/>
        <rFont val="Calibri"/>
        <family val="2"/>
        <scheme val="minor"/>
      </rPr>
      <t xml:space="preserve"> myös pohjaksi uudelle arvioinnille</t>
    </r>
  </si>
  <si>
    <t>DEPENDENCIES</t>
  </si>
  <si>
    <t>DEPENDENCIES-1</t>
  </si>
  <si>
    <t>DEPENDENCIES-2</t>
  </si>
  <si>
    <t>DEPENDENCIES-3</t>
  </si>
  <si>
    <t>PROGRAM-4</t>
  </si>
  <si>
    <t>RISK-1i</t>
  </si>
  <si>
    <t>RISK-1j</t>
  </si>
  <si>
    <t>Vastaava</t>
  </si>
  <si>
    <t>Muuttunut</t>
  </si>
  <si>
    <t>ASSET-5g</t>
  </si>
  <si>
    <t>THREAT-2l</t>
  </si>
  <si>
    <t>THREAT-2m</t>
  </si>
  <si>
    <t>THREAT-3g</t>
  </si>
  <si>
    <t>SITUATION-4g</t>
  </si>
  <si>
    <t>DEPENDENCIES-1a</t>
  </si>
  <si>
    <t>DEPENDENCIES-1b</t>
  </si>
  <si>
    <t>DEPENDENCIES-1c</t>
  </si>
  <si>
    <t>DEPENDENCIES-1d</t>
  </si>
  <si>
    <t>DEPENDENCIES-1e</t>
  </si>
  <si>
    <t>DEPENDENCIES-1f</t>
  </si>
  <si>
    <t>DEPENDENCIES-1g</t>
  </si>
  <si>
    <t>DEPENDENCIES-2a</t>
  </si>
  <si>
    <t>DEPENDENCIES-2b</t>
  </si>
  <si>
    <t>DEPENDENCIES-2c</t>
  </si>
  <si>
    <t>DEPENDENCIES-2d</t>
  </si>
  <si>
    <t>DEPENDENCIES-2e</t>
  </si>
  <si>
    <t>DEPENDENCIES-2f</t>
  </si>
  <si>
    <t>DEPENDENCIES-2g</t>
  </si>
  <si>
    <t>DEPENDENCIES-2h</t>
  </si>
  <si>
    <t>DEPENDENCIES-2i</t>
  </si>
  <si>
    <t>DEPENDENCIES-2j</t>
  </si>
  <si>
    <t>DEPENDENCIES-2k</t>
  </si>
  <si>
    <t>DEPENDENCIES-2l</t>
  </si>
  <si>
    <t>DEPENDENCIES-2m</t>
  </si>
  <si>
    <t>DEPENDENCIES-2n</t>
  </si>
  <si>
    <t>DEPENDENCIES-3a</t>
  </si>
  <si>
    <t>DEPENDENCIES-3b</t>
  </si>
  <si>
    <t>DEPENDENCIES-3c</t>
  </si>
  <si>
    <t>DEPENDENCIES-3d</t>
  </si>
  <si>
    <t>DEPENDENCIES-3e</t>
  </si>
  <si>
    <t>DEPENDENCIES-3f</t>
  </si>
  <si>
    <t>DEPENDENCIES-3g</t>
  </si>
  <si>
    <t>WORKFORCE-5g</t>
  </si>
  <si>
    <t>ARCHITECTURE-4i</t>
  </si>
  <si>
    <t>PROGRAM-3g</t>
  </si>
  <si>
    <t>PROGRAM-3h</t>
  </si>
  <si>
    <t>PROGRAM-3i</t>
  </si>
  <si>
    <t>PROGRAM-3j</t>
  </si>
  <si>
    <t>PROGRAM-3k</t>
  </si>
  <si>
    <t>PROGRAM-3l</t>
  </si>
  <si>
    <t>PROGRAM-3m</t>
  </si>
  <si>
    <t>PROGRAM-4a</t>
  </si>
  <si>
    <t>PROGRAM-4b</t>
  </si>
  <si>
    <t>PROGRAM-4c</t>
  </si>
  <si>
    <t>PROGRAM-4d</t>
  </si>
  <si>
    <t>PROGRAM-4e</t>
  </si>
  <si>
    <t>PROGRAM-4f</t>
  </si>
  <si>
    <t>PROGRAM-4g</t>
  </si>
  <si>
    <t>INV-THIRDPARTY</t>
  </si>
  <si>
    <t>INVPLAN-THIRDPARTY</t>
  </si>
  <si>
    <t>Kybermittari V1</t>
  </si>
  <si>
    <t>=&gt;</t>
  </si>
  <si>
    <t>Kybermittari V2</t>
  </si>
  <si>
    <t>Aiempi käytäntö</t>
  </si>
  <si>
    <t>Aiempi vastaus</t>
  </si>
  <si>
    <t>Kommentit</t>
  </si>
  <si>
    <t>Siirto</t>
  </si>
  <si>
    <t>Uusi käytäntö</t>
  </si>
  <si>
    <t>Uusi vastaus</t>
  </si>
  <si>
    <t>KommentitV2</t>
  </si>
  <si>
    <t>Poistunut</t>
  </si>
  <si>
    <t>Vastaus</t>
  </si>
  <si>
    <t>Sisäinen viittaus</t>
  </si>
  <si>
    <r>
      <t xml:space="preserve"> - kopioimalla (esimerkki CRITICAL-välilehti) tiedot alueelta O22-S54 toiminnolla </t>
    </r>
    <r>
      <rPr>
        <b/>
        <sz val="11"/>
        <color rgb="FF0070C0"/>
        <rFont val="Calibri"/>
        <family val="2"/>
        <scheme val="minor"/>
      </rPr>
      <t>"paste values"</t>
    </r>
    <r>
      <rPr>
        <sz val="11"/>
        <color rgb="FF0070C0"/>
        <rFont val="Calibri"/>
        <family val="2"/>
        <scheme val="minor"/>
      </rPr>
      <t xml:space="preserve"> alueelle G22-K54.</t>
    </r>
  </si>
  <si>
    <t>V2 avain</t>
  </si>
  <si>
    <t>THIRDPARTY-1f</t>
  </si>
  <si>
    <t>THIRDPARTY-2l</t>
  </si>
  <si>
    <t>THIRDPARTY-2m</t>
  </si>
  <si>
    <t>nro</t>
  </si>
  <si>
    <t>Domain</t>
  </si>
  <si>
    <t>Practice V2.1</t>
  </si>
  <si>
    <t>Onko sisältö  vastaava?</t>
  </si>
  <si>
    <t>MIL</t>
  </si>
  <si>
    <t>Practice Text V2.1</t>
  </si>
  <si>
    <t>Käytäntö V2.1</t>
  </si>
  <si>
    <t>Practice Text V2.0, (sarake G)</t>
  </si>
  <si>
    <t>Käytäntö, suomi, V2.0</t>
  </si>
  <si>
    <t>Onko numero sama</t>
  </si>
  <si>
    <t>Täsmälleen sama?</t>
  </si>
  <si>
    <t>Identities are provisioned, at least in an ad hoc manner, for personnel and other entities such as services and devices that require access to assets (note that this does not preclude shared identities)</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</si>
  <si>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</si>
  <si>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Credentials (such as passwords, smartcards, certificates, and keys) are issued for personnel and other entities that require access to assets, at least in an ad hoc manner</t>
  </si>
  <si>
    <t>Työntekijöille ja muille entiteeteille jaetaan pääsyvaltuustiedot (kuten salasanat, älykortit tai avaimet). Tasolla 1 tämän ei tarvitse olla systemaattista ja säännöllistä.</t>
  </si>
  <si>
    <t>Identities are deprovisioned, at least in an ad hoc manner, when no longer required</t>
  </si>
  <si>
    <t>Identiteetit poistetaan käytöstä, kun niitä ei enää tarvita. Tasolla 1 tämän ei tarvitse olla systemaattista ja säännöllistä.</t>
  </si>
  <si>
    <t>Password strength and reuse restrictions are defined and enforced</t>
  </si>
  <si>
    <t>Salasanojen vahvuusvaatimukset ja uudelleenkäytön rajoitukset on määritelty ja niiden noudattaminen on pakollista.</t>
  </si>
  <si>
    <t>Identity repositories are reviewed and updated periodically and according to defined triggers, such as system changes and changes to organizational structure</t>
  </si>
  <si>
    <t>Identiteettien ajantasaisuudesta huolehditaan tarkastamalla ja päivittämällä ne määrätellyin väliajoin ja määriteltyjen tilanteiden kuten järjestelmämuutosten yhteydessä tai organisaatiorakenteen muuttuessa.</t>
  </si>
  <si>
    <t>Identity repositories are reviewed and updated to ensure accuracy, periodically and according to defined triggers, such as system changes and changes to organizational structure</t>
  </si>
  <si>
    <t>Identiteettien ajantasaisuudesta huolehditaan tarkastamalla ja päivittämällä ne aika ajoin ja määriteltyjen tilanteiden kuten järjestelmämuutosten yhteydessä tai organisaatiorakenteen muuttuessa.</t>
  </si>
  <si>
    <t>Identities are deprovisioned within organization-defined time thresholds when no longer required</t>
  </si>
  <si>
    <t>Identiteetit poistetaan käytöstä organisaation määrittelemien enimmäismääräaikojen puitteissa, kun niitä ei enää tarvita.</t>
  </si>
  <si>
    <t>The use of privileged credentials is limited to processes for which they are required</t>
  </si>
  <si>
    <t>Hallintatunnusten käyttö on rajoitettu vain niihin prosesseihin, joihin ne on luotu.</t>
  </si>
  <si>
    <t>Stronger credentials, multifactor authentication, or single use credentials are required for higher risk access (such as privileged accounts, service accounts, shared accounts, and remote access)</t>
  </si>
  <si>
    <t>Vahvempaa tai monivaiheista tunnistautumista tai kertakäyttötunnuksia vaaditaan käyttö- ja pääsyoikeuksille, joihin liittyy korkeampi riski (tällaisia voivat olla esimerkiksi hallinta- tai ylläpitotunnukset, jaetut tunnukset tai etäyhteyden käyttö).</t>
  </si>
  <si>
    <t>Stronger or multifactor credentials are required for access that poses higher risk to the function (such as privileged accounts, service accounts, shared accounts, and remote access)</t>
  </si>
  <si>
    <t>Vahvempaa tai monivaiheista tunnistautumista vaaditaan käyttö- ja pääsyoikeuksille, joihin liittyy korkeampi riski (tällaisia voivat olla esimerkiksi hallinta- tai ylläpitotunnukset, jaetut tunnukset tai etäyhteyden käyttö).</t>
  </si>
  <si>
    <t>Multifactor authentication is required for all access, where feasible</t>
  </si>
  <si>
    <t xml:space="preserve">Monivaiheista tunnistautumista vaaditaan </t>
  </si>
  <si>
    <t>Identities are disabled after a defined period of inactivity, where feasible</t>
  </si>
  <si>
    <t xml:space="preserve">Identiteetit, joilla ei ole kirjauduttu määritellyn ajanjakson kuluessa, poistetaan käytöstä mikäli mahdollista. </t>
  </si>
  <si>
    <t>Logical access controls are implemented, at least in an ad hoc manner</t>
  </si>
  <si>
    <t>Loogisten käyttöoikeuksien hallinnan valvontakeinoja on käytössä. Tasolla 1 tämän ei tarvitse olla systemaattista ja säännöllistä.</t>
  </si>
  <si>
    <t>Logical access privileges are revoked when no longer needed, at least in an ad hoc manner</t>
  </si>
  <si>
    <t>Käyttöoikeudet poistetaan, kun niitä ei enää tarvita. Tasolla 1 tämän ei tarvitse olla systemaattista ja säännöllistä.</t>
  </si>
  <si>
    <t>Logical access is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</si>
  <si>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</si>
  <si>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Käyttöoikeuksille on asetettu vaatimuksia, joita myös ylläpidetään (esimerkiksi sääntöjä siitä, millaisille entiteeteille voidaan myöntää pääsy, missä rajoissa pääsy voidaan myöntää, rajoitetaanko etäyhteyksiä tai onko valtuustiedoille kuten salasanoille asetettu erityisiä vaatimuksia).</t>
  </si>
  <si>
    <t>Logical access requirements are determined (for example, rules for which types of entities are allowed to access an asset, limits of allowed access, constraints on remote access, authentication parameters)</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</si>
  <si>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</si>
  <si>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Logical access requirements incorporate the principle of least privilege</t>
  </si>
  <si>
    <t>Käyttöoikeuksien vaatimuksissa on huomioitu pienimmän valtuuden periaate (ref. "principle of least privilege").</t>
  </si>
  <si>
    <t>Logical access requirements incorporate the principle of separation of duties</t>
  </si>
  <si>
    <t xml:space="preserve">Käyttöoikeuksien vaatimukset sisältävät tehtävien eriyttämisen periaatteet (ref. "separation of duties"). </t>
  </si>
  <si>
    <t>Logical access requirements incorporate separation of duties</t>
  </si>
  <si>
    <t>Käyttöoikeuksien vaatimuksissa on huomioitu tehtävien eriyttäminen (ref. "separation of duties").</t>
  </si>
  <si>
    <t>Logical access requests are reviewed and approved by the asset owner</t>
  </si>
  <si>
    <t>Käyttöoikeuspyynnöt tarkastaa ja hyväksyy kyseisen laitteen, ohjelmiston tai tietovarannon omistaja.</t>
  </si>
  <si>
    <t>Logical access privileges that pose higher risk to the function receive additional scrutiny and monitoring</t>
  </si>
  <si>
    <t>Käyttöoikeudet, joihin liittyy korkeampi riski toiminnalle, tarkastetaan perusteellisemmin ja niiden käyttöä valvotaan tarkemmin.</t>
  </si>
  <si>
    <t>Logical access that poses higher risk to the function receives additional scrutiny and monitoring</t>
  </si>
  <si>
    <t>Käyttöoikeudet, joihin liittyy korkeampi riski, tarkastetaan perusteellisemmin ja niiden käyttöä valvotaan tarkemmin.</t>
  </si>
  <si>
    <t>Logical access privileges are reviewed and updated to ensure conformance with access requirements periodically and according to defined triggers, such as changes to organizational structure, and after any temporary elevation of privileges</t>
  </si>
  <si>
    <t>Käyttöoikeudet tarkastetaan ja päivitetään aika ajoin ja määriteltyjen tilanteiden kuten organisaatiorakenteen muuttuessa tai tilapäisen käyttöoikeuksien korotuksen jälkeen.</t>
  </si>
  <si>
    <t>Anomalous logical access attempts are monitored as indicators of cybersecurity events</t>
  </si>
  <si>
    <t>Kirjautumis- ja yhteydenmuodostusyrityksiä seurataan ja niissä havaitut poikkeavuudet toimivat kybertapahtumien indikaattoreina.</t>
  </si>
  <si>
    <t>Anomalous access attempts are monitored as indicators of cybersecurity events</t>
  </si>
  <si>
    <t>Physical access controls (such as fences, locks, and signage) are implemented, at least in an ad hoc manner</t>
  </si>
  <si>
    <t>Fyysisen pääsynhallinnan valvontakeinoja on käytössä (kuten aitoja, lukkoja tai kylttejä). Tasolla 1 tämän ei tarvitse olla systemaattista ja säännöllistä.</t>
  </si>
  <si>
    <t>Physical access privileges are revoked when no longer needed, at least in an ad hoc manner</t>
  </si>
  <si>
    <t>Pääsyoikeudet poistetaan, kun niitä ei enää tarvita. Tasolla 1 tämän ei tarvitse olla systemaattista ja säännöllistä.</t>
  </si>
  <si>
    <t>Physical access is revoked when no longer needed, at least in an ad hoc manner</t>
  </si>
  <si>
    <t>Physical access logs are maintained, at least in an ad hoc manner</t>
  </si>
  <si>
    <t>Pääsyoikeuksien käytöstä pidetään lokia. Tasolla 1 tämän ei tarvitse olla systemaattista ja säännöllistä.</t>
  </si>
  <si>
    <t>Physical access requirements are established and maintained (for example, rules for who is allowed to access an asset, how access is granted, limits of allowed access)</t>
  </si>
  <si>
    <t>Pääsyoikeuksille on asetettu vaatimukset, joita myös ylläpidetään (esimerkiksi sääntöjä siitä, kenelle pääsy voidaan myöntää, millä tavoin pääsyoikeudet myönnetään tai missä rajoissa pääsy sallitaan).</t>
  </si>
  <si>
    <t>Physical access requirements are determined (for example, rules for who is allowed to access an asset, how access is granted, limits of allowed access)</t>
  </si>
  <si>
    <t>Pääsyoikeuksille on asetettu tarkempia vaatimuksia (esimerkiksi sääntöjä siitä, kenelle pääsy voidaan myöntää, millä tavoin pääsyoikeudet myönnetään tai missä rajoissa pääsy sallitaan).</t>
  </si>
  <si>
    <t>Physical access requirements incorporate the principle of least privilege</t>
  </si>
  <si>
    <t>Pääsyoikeuksien vaatimuksissa on huomioitu pienimmän valtuuden periaate (ref. "principle of least privilege").</t>
  </si>
  <si>
    <t>Physical access requirements incorporate the principle of separation of duties</t>
  </si>
  <si>
    <t xml:space="preserve">Pääsynhallinnan vaatimuksissa on huomioitu tehtävien eriyttämisen periaatteet (ref. "separation of duties"). </t>
  </si>
  <si>
    <t>Physical access requests are reviewed and approved by the asset owner</t>
  </si>
  <si>
    <t>Pääsyoikeuspyynnöt tarkastaa ja hyväksyy kyseisen tilan, laitteen, ohjelmiston tai tietovarannon omistaja.</t>
  </si>
  <si>
    <t>Physical access privileges that pose higher risk to the function receive additional scrutiny and monitoring</t>
  </si>
  <si>
    <t>Pääsyoikeudet, joihin liittyy korkeampi riski, tarkastetaan perusteellisemmin ja niiden käyttöä valvotaan tarkemmin.</t>
  </si>
  <si>
    <t>Physical access that poses higher risk to the function receives additional scrutiny and monitoring</t>
  </si>
  <si>
    <t>Physical access privileges are reviewed and updated</t>
  </si>
  <si>
    <t>Pääsyoikeudet tarkastetaan ja päivitetään aika ajoin.</t>
  </si>
  <si>
    <t>Physical access is monitored to identify potential cybersecurity events</t>
  </si>
  <si>
    <t>Pääsyoikeuksien käyttöä seurataan ja niistä pyritään tunnistamaan mahdollisia kybertapahtumia.</t>
  </si>
  <si>
    <t>Documented procedures are established, followed, and maintained for activities in the ACCESS domain</t>
  </si>
  <si>
    <t>ACCESS-osion toimintaa varten on määritetty dokumentoidut toimintatavat, joita noudatetaan ja päivitetään säännöllisesti.</t>
  </si>
  <si>
    <t>Adequate resources (people, funding, and tools) are provided to support activities in the ACCESS domain</t>
  </si>
  <si>
    <t>ACCESS-osion toimintaa varten on tarjolla riittävät resurssit (henkilöstö, rahoitus ja työkalut).</t>
  </si>
  <si>
    <t>Up-to-date policies or other organizational directives define requirements for activities in the ACCESS domain</t>
  </si>
  <si>
    <t>ACCESS-osion toimintaa ohjataan vaatimuksilla, jotka on asetettu organisaation johtotason politiikassa (tai vastaavassa ohjeistuksessa).</t>
  </si>
  <si>
    <t>Responsibility, accountability, and authority for the performance of activities in the ACCESS domain are assigned to personnel</t>
  </si>
  <si>
    <t>ACCESS-osion toiminnan suorittamiseen tarvittavat vastuut, tilivelvollisuudet ja valtuutukset on jalkautettu soveltuville työntekijöille.</t>
  </si>
  <si>
    <t>Personnel performing activities in the ACCESS domain have the skills and knowledge needed to perform their assigned responsibilities</t>
  </si>
  <si>
    <t>ACCESS-osion toimintaa suorittavilla työntekijöillä on riittävät tiedot ja taidot tehtäviensä suorittamiseen.</t>
  </si>
  <si>
    <t>The effectiveness of activities in the ACCESS domain is evaluated and tracked</t>
  </si>
  <si>
    <t>ACCESS-osion toiminnan vaikuttavuutta arvioidaan ja seurataan.</t>
  </si>
  <si>
    <t>The organization has a strategy for cybersecurity architecture, which may be developed and managed in an ad hoc manner</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</si>
  <si>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</si>
  <si>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A strategy for cybersecurity architecture is established and maintained in alignment with the organization’s cybersecurity program strategy (PROGRAM-1b) and enterprise architecture</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</si>
  <si>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</si>
  <si>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A strategy for cybersecurity architecture is established and maintained to support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</si>
  <si>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</si>
  <si>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Kyberarkkitehtuuri on määritetty, dokumentoitu ja sitä ylläpidetään. Arkkitehtuuri kattaa organisaation IT/OT järjestelmät ja verkot ja se on linjassa järjestelmien, laitteiden, ohjelmistojen ja tietovarantojen kategorisoinnin ja priorisoinnin kanssa.</t>
  </si>
  <si>
    <t>Governance for cybersecurity architecture (such as an architecture review process) is established and maintained that includes provisions for periodic architectural reviews and an exceptions process</t>
  </si>
  <si>
    <t>Kyberarkkitehtuurille on määritetty hallintamalli (ref. "governance"), jota ylläpidetään (esim. arkkitehtuurin arviointitoimikunta). Hallintamalli kattaa vaatimukset säännöllisistä arkkitehtuurikatselmoinneista sekä päätöksenteon poikkeusprosessille.</t>
  </si>
  <si>
    <t>Governance for cybersecurity architecture (such as an architecture review board) is established and maintained that includes provisions for periodic architectural reviews and an exceptions process</t>
  </si>
  <si>
    <t>Senior management sponsorship for the cybersecurity architecture program is visible and active</t>
  </si>
  <si>
    <t xml:space="preserve">Organisaation johto tukee aktiivisesti ja näkyvästi organisaation kyberarkkitehtuuria (ja sen kehitystä). </t>
  </si>
  <si>
    <t>The cybersecurity architecture establishes and maintains cybersecurity requirements for the organization’s assets</t>
  </si>
  <si>
    <t>Kyberarkkitehtuuri määrittää kyberturvallisuusvaatimukset toiminnon kannalta tärkeille laitteille, ohjelmistoille ja tietovarannoille.</t>
  </si>
  <si>
    <t>Cybersecurity controls are selected and implemented to meet cybersecurity requirements</t>
  </si>
  <si>
    <t>Kyberturvallisuuden suojausmekanismit on valittu ja toteutettu siten, että kyberturvallisuusvaatimukset toteutuvat.</t>
  </si>
  <si>
    <t>The cybersecurity architecture strategy and program are aligned with the organization’s enterprise architecture strategy and program</t>
  </si>
  <si>
    <t>Kyberarkkitehtuurin kehittämissuunnitelma tai strategia ja kyberarkkitehtuurin hallinta ovat linjassa organisaation yritysarkkitehtuuristrategian (myös "kokonaisarkkitehtuuri") ja yritysarkkitehtuurin hallinnan kanssa.</t>
  </si>
  <si>
    <t>Conformance of the organization’s systems and networks to the cybersecurity architecture is evaluated periodically and according to defined triggers, such as system changes and external events</t>
  </si>
  <si>
    <t>Organisaation järjestelmien ja verkkojen vaatimustenmukaisuutta kyberarkkitehtuuriin nähden arvioidaan aika ajoin ja määriteltyjen tilanteiden kuten järjestelmämuutosten tai ulkoisten tapahtumien yhteydessä.</t>
  </si>
  <si>
    <t>The cybersecurity architecture is guided by the organization’s risk analysis information (RISK-3d) and threat profile (THREAT-2e)</t>
  </si>
  <si>
    <t>Kyberturvallisuusarkkitehtuurin kehitystä ohjaavat organisaation riskiarviointien tulokset [kts. RISK-3d] sekä organisaation uhkaprofiili [kts. THREAT-2e].</t>
  </si>
  <si>
    <t>The cybersecurity architecture is guided by the organization’s risk analysis information (RISK3d) and threat profile (THREAT-2d)</t>
  </si>
  <si>
    <t>Kyberarkkitehtuuria ohjaavat organisaation riskiarvioinneista saama tieto [kts. RISK-3d] sekä organisaation uhkaprofiili [kts. THREAT-2d].</t>
  </si>
  <si>
    <t>The cybersecurity architecture addresses predefined states of operation (SITUATION-3g)</t>
  </si>
  <si>
    <t>Kyberarkkitehtuuri käsittelee ennalta määriteltyjä toimintatiloja [kts. SITUATION-3g].</t>
  </si>
  <si>
    <t>The cybersecurity architecture addresses predefined states of operation (SITUATION-3h)</t>
  </si>
  <si>
    <t>Kyberarkkitehtuuri käsittelee ennalta määriteltyjä toimintatiloja [kts. SITUATION-3h].</t>
  </si>
  <si>
    <t>Network protections are implemented, at least in an ad hoc manner</t>
  </si>
  <si>
    <t>Verkon suojauksia on toteutettu, ainakin tapauskohtaisesti. Tasolla 1 tämän ei tarvitse olla systemaattista tai säännöllistä.</t>
  </si>
  <si>
    <t>The organization’s IT systems are separated from OT systems through segmentation, either through physical means or logical means, at least in an ad hoc manner</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</si>
  <si>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</si>
  <si>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Network protections are defined and enforced for selected asset types according to asset risk and priority (for example, internal assets, perimeter assets, assets connected to the organization’s Wi-Fi, cloud assets, remote access, and externally owned devices)</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</si>
  <si>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</si>
  <si>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Assets that are important to the delivery of the function are logically or physically segmented into distinct security zones based on asset cybersecurity requirements</t>
  </si>
  <si>
    <t>Toiminnon kannalta tärkeät laitteet, ohjelmistot ja tietovarannot on segmentoitu loogisesti tai fyysisesti erillisiin turvallisuusvyöhykkeisiin perustuen niille (laitteille, ohjelmistoille ja tietovarannoille) asetettuihin kyberturvallisuusvaatimuksiin [kts. ASSET-1a, ASSET-2a].</t>
  </si>
  <si>
    <t>Assets that are important to the delivery of the function are logically or physically segmented into distinct security zones based on asset cybersecurity requirements (ASSET-1a, ASSET-2a)</t>
  </si>
  <si>
    <t>Toiminnon kannalta tärkeät laitteet, ohjelmistot ja tietovarannot on segmentoitu loogisesti tai fyysisesti eri turvallisuusvyöhykkeisiin perustuen niille asetettuihin kyberturvallisuusvaatimuksiin [kts. ASSET-1a, ASSET-2a].</t>
  </si>
  <si>
    <t>Network protections incorporate the principles of least privilege and least functionality</t>
  </si>
  <si>
    <t>Verkkojen suojauksessa huomioidaan pienimmän valtuuden ja pienimmän toiminnallisuuden periaatteet.</t>
  </si>
  <si>
    <t>Network protections include monitoring, analysis, and control of network traffic for selected security zones (for example, firewalls, allowlisting, intrusion detection and prevention systems (IDPS))</t>
  </si>
  <si>
    <t xml:space="preserve">Verkkojen suojaus sisältää valvonnan, analyysin ja verkkoliikenteen hallinnan (esimerkiksi palomuurit, IDPS) </t>
  </si>
  <si>
    <t>Web traffic and email are monitored, analyzed, and controlled (for example, malicious link blocking, suspicious download blocking, email authentication techniques, IP address blocking)</t>
  </si>
  <si>
    <t>Verkkoliikennettä ja sähköpostia valvotaan, analysoidaan ja hallitaan (esimerkiksi estämällä haitallisia linkkejä tai epäilyttäviä latauksia, sähköpostin autentikointi tai IP-osoitteiden estäminen).</t>
  </si>
  <si>
    <t>All assets are segmented into distinct security zones based on cybersecurity requirements</t>
  </si>
  <si>
    <t>Kaikki laitteet, ohjelmistot ja tietovarannot on segmentoitu turvallisuusvyöhykkeisiin perustuen niille asetettuihin kybervaatimuksiin.</t>
  </si>
  <si>
    <t>Separate networks are implemented, where warranted, that logically or physically segment assets into security zones with independent authentication</t>
  </si>
  <si>
    <t>Verkkojen erottelu on toteutettu turvallisuuslähtöisesti siten että laitteet, ohjelmistot ja tietovarannot on segmentoitu loogisesti tai fyysisesti omiin turva-alueisiinsa, joilla on jokaisella oma todentamisensa/ autentikointi.</t>
  </si>
  <si>
    <t>Isolated networks are implemented, where warranted, that logically or physically segment assets into security zones with independent authentication</t>
  </si>
  <si>
    <t>Verkkojen eristys on toteutettu soveltuvin osin siten että laitteet, ohjelmistot ja tietovarannot on segmentoitu loogisesti tai fyysisesti omiin turva-alueisiinsa, joilla on jokaisella oma todentamisensa.</t>
  </si>
  <si>
    <t>OT systems are operationally independent from IT systems so that OT operations can be sustained during an outage of IT systems</t>
  </si>
  <si>
    <t>OT-verkot ovat toiminnallisesti itsenäisiä IT-verkoista siten, että OT ympäristön toimintoja voidaan pitää yllä ja jatkaa myös IT-järjestelmien vikaantuessa. [Tulkintaohje: mikäli OT-verkkoja tai vastaavia ei ole, aseteta käytäntö "täysin toteutetuksi"]</t>
  </si>
  <si>
    <t>OT systems are operationally independent from IT systems so that OT operations are unimpeded by an outage of IT systems</t>
  </si>
  <si>
    <t>Mahdolliset OT-verkot ovat toiminnallisesti erillään IT-verkoista siten, että OT-toiminnot eivät häiriinny IT-järjestelmien vikaantuessa. [Tulkintaohje: mikäli OT-verkkoja tai vastaavia ei ole, aseteta käytäntö "täysin toteutetuksi"]</t>
  </si>
  <si>
    <t>Device connections to the network are controlled to ensure that only authorized devices can connect (for example, network access control (NAC))</t>
  </si>
  <si>
    <t>Laitteiden yhteyksiä verkkoon hallitaan siten, että vain luvalliset laitteet voivat muodostaa yhteyden (esimerkiksi laitetason pääsynhallinta (NAC)).</t>
  </si>
  <si>
    <t>Device connections to the network are controlled to ensure that only authorized devices can connect (for example, network access control [NAC])</t>
  </si>
  <si>
    <t>The cybersecurity architecture enables the isolation of compromised assets</t>
  </si>
  <si>
    <t>Kyberarkkitehtuuri mahdollistaa saastuneiden laitteiden, ohjelmistojen ja tietovarantojen erottamisen muista.</t>
  </si>
  <si>
    <t>Logical and physical access controls are implemented to protect assets that are important to the delivery of the function, where feasible, at least in an ad hoc manner</t>
  </si>
  <si>
    <t>Käyttöoikeuksien ja pääsynhallinan kontrolleja/suojausmekanismeja on käytössä toiminnon kannalta tärkeille laitteille, ohjelmistoille ja tietovarannoille. Tasolla 1 tämä toteutetaan mikäli tehtävissä, mutta sen ei tarvitse olla systemaattista ja säännöllistä.</t>
  </si>
  <si>
    <t>Cybersecurity controls are implemented for assets important to the delivery of the function, at least in an ad hoc manner</t>
  </si>
  <si>
    <t>Kyberturvallisuuden suojausmekanismeja on käytössä toiminnon kannalta tärkeille laitteille, ohjelmistoille ja tietovarannoille. Tasolla 1 tämän ei tarvitse olla systemaattista ja säännöllistä.</t>
  </si>
  <si>
    <t>Endpoint protections (such as secure configuration, security applications, and host monitoring) are implemented to protect assets that are important to the delivery of the function, where feasible, at least in an ad hoc manner</t>
  </si>
  <si>
    <t>The principle of least privilege (for example, limiting administrative access for users and service accounts) is enforced</t>
  </si>
  <si>
    <t>Pienimmän käyttöoikeuden periaate on pantu täytäntöön (esimerkiksi rajoittamalla hallinta- tai ylläpitotunnusten oikeuksia).</t>
  </si>
  <si>
    <t>The principle of least functionality (for example, limiting services, limiting applications, limiting ports, limiting connected devices) is enforced</t>
  </si>
  <si>
    <t>Pienimmän toiminnallisuuden periaate on pantu täytäntöön (esim. rajoittamalla käytettäviä palveluita, ohjelmia, portteja tai liitettäviä laitteita).</t>
  </si>
  <si>
    <t>Secure configurations are established and maintained as part of the asset deployment process where feasible</t>
  </si>
  <si>
    <t xml:space="preserve">Turvallisia konfiguraatiota on määritelty ja niitä ylläpidetään sekä käytetään osana laitteiden, ohjelmistojen ja tietovarantojen käyttöönottoprosessia, mikäli tehtävissä / toteutettavissa. </t>
  </si>
  <si>
    <t>Secure configurations are implemented as part of the asset deployment process where feasible</t>
  </si>
  <si>
    <t>Turvallisia konfiguraatioita käytetään soveltuvin osin osana laitteiden, ohjelmistojen ja tietovarantojen käyttöönottoprosessia.</t>
  </si>
  <si>
    <t>Security applications are required as an element of device configuration where feasible (for example, endpoint detection and response, host-based firewalls)</t>
  </si>
  <si>
    <t>Tietoturvaohjelmistot vaaditaan soveltuvin osin osana laitteiden konfiguraatiota (esimerkiksi päätelaitteen turva- ja havainnointiratkaisut tai päätelaitekohtaiset palomuuriratkaisut).</t>
  </si>
  <si>
    <t>The use of removeable media is controlled (for example, limiting the use of USB devices, managing external hard drives)</t>
  </si>
  <si>
    <t>Siirrettäviä ja irrotettavia muistilaitteita valvotaan (esimerkiksi rajoittamalla USB-laitteiden tai ulkoisten levyjen käyttöä).</t>
  </si>
  <si>
    <t>Cybersecurity controls are implemented for all assets within the function either at the asset level or as compensating controls where asset-level controls are not feasible</t>
  </si>
  <si>
    <t>Kyberturvallisuuden kontrolleja / suojausmekanismeja (mukaan lukien fyysiset pääsynhallinnan keinot) käytetään kaikkien toimintoon kuuluvien laitteiden, ohjelmistojen ja tietovarantojen kohdalla, joko esimerkiksi laitetasolla tai kompensoivin keinoin, mikäli laitetason kontrolleja ei voida toteuttaa.</t>
  </si>
  <si>
    <t>Cybersecurity controls, including physical access controls, are implemented for all assets used for the delivery of the function (ASSET-1f) either at the asset level or as compensating controls where asset-level controls are not feasible</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</si>
  <si>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</si>
  <si>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Maintenance and capacity management activities are performed for all assets within the function</t>
  </si>
  <si>
    <t xml:space="preserve">Ylläpidon ja kapasiteetinhallinnan toimenpiteitä tehdään kaikille toiminnon laitteille, ohjelmistoille ja tietovarannoille. (omaisuuserät, assets) </t>
  </si>
  <si>
    <t>The physical operating environment is controlled to protect the operation of assets within the function</t>
  </si>
  <si>
    <t>Toiminnon laitteiden, ohjelmistojen ja tietovarantojen toimintaa suojataan valvomalla / hallitsemalla myös fyysistä toimintaympäristöä.</t>
  </si>
  <si>
    <t>More rigorous cybersecurity controls are implemented for higher priority assets</t>
  </si>
  <si>
    <t>Korkean prioriteetin laitteille, ohjelmistoille ja tietovarannoille asetetaan tarkempia kyberturvallisuuskontrolleja / hallintakeinoja.</t>
  </si>
  <si>
    <t>Configuration of and changes to firmware are controlled throughout the asset lifecycle</t>
  </si>
  <si>
    <t>Laiteohjelmistojen (firmware) konfiguraatioita ja muutoksia hallitaan koko laitteen eliniän ajan.</t>
  </si>
  <si>
    <t>Controls (such as allowlists, blocklists, and configuration settings) are implemented to prevent the execution of unauthorized code</t>
  </si>
  <si>
    <t>Suojausmekanismeja / kontrolleja (esimerkiksi sallitut / estolistat, suojaavat asetukset) on käytössä estämään valtuuttamattoman / luvattoman koodin suorittaminen.</t>
  </si>
  <si>
    <t>Controls are implemented to prevent the execution of unauthorized code</t>
  </si>
  <si>
    <t>Suojausmekanismeja on käytössä estämään luvattoman koodin suorittaminen.</t>
  </si>
  <si>
    <t>Software developed in-house for deployment on higher priority assets is developed using secure software development practices</t>
  </si>
  <si>
    <t>Sisäisesti kehitettävät ohjelmistot ja sovellukset, jotka on tarkoitettu otettavaksi käyttöön korkean prioriteetin laitteissa tai ohjelmistoissa [kts. ASSET-1c], kehitetään noudattaen turvallisen sovelluskehityksen periaatteita.</t>
  </si>
  <si>
    <t>Software developed in-house for deployment on higher priority assets (ASSET-1d) is developed using secure software development practices</t>
  </si>
  <si>
    <t>Sisäisesti kehitettävät ohjelmistot ja sovellukset, jotka on tarkoitettu otettavaksi käyttöön korkean prioriteetin laitteissa tai ohjelmistoissa [kts. ASSET-1d], kehitetään käyttäen turvallisen sovelluskehityksen periaatteita.</t>
  </si>
  <si>
    <t>The selection of procured software for deployment on higher priority assets includes consideration of the vendor’s secure software development practices</t>
  </si>
  <si>
    <t>Korkean prioriteetin laitteisiin tai ohjelmistoihin [kts. ASSET-1c] tehtävien ohjelmisto- ja sovellushankintojen valinnassa huomioidaan, miten toimittaja noudattaa turvallisen sovelluskehityksen periaatteita.</t>
  </si>
  <si>
    <t>The selection of procured software for deployment on higher priority assets (ASSET-1d) includes consideration of the vendor’s secure software development practices</t>
  </si>
  <si>
    <t>Korkean prioriteetin laitteisiin tai ohjelmistoihin [kts. ASSET-1d] tehtävien ohjelmisto- ja sovellushankintojen valinnassa huomioidaan noudattaako toimittaja turvallisen sovelluskehityksen periaatteita.</t>
  </si>
  <si>
    <t>Secure software configurations are required as part of the software deployment process for both procured software and software developed in-house</t>
  </si>
  <si>
    <t>Ohjelmistojen ja sovellusten käyttöönottoprosessissa edellytetään turvallisia ohjelmistokonfiguraatioita (sekä sisäisesti kehitettyjen että hankittujen ohjelmistojen osalta)</t>
  </si>
  <si>
    <t>Secure software configurations are required as part of the software deployment process</t>
  </si>
  <si>
    <t>Ohjelmistojen ja sovellusten käyttöönottoprosessissa edellytetään turvallisia ohjelmistokonfiguraatioita.</t>
  </si>
  <si>
    <t>All software developed in-house is developed using secure software development practices</t>
  </si>
  <si>
    <t>Kaikki sisäisesti kehitettävät ohjelmistot ja sovellukset kehitetään käyttäen turvallisen sovelluskehityksen periaatteita.</t>
  </si>
  <si>
    <t>The selection of all procured software includes consideration of the vendor’s secure software development practices</t>
  </si>
  <si>
    <t>Kaikkien ohjelmisto- ja sovellushankintojen valinnassa huomioidaan noudattaako toimittaja turvallisen sovelluskehityksen periaatteita.</t>
  </si>
  <si>
    <t>The architecture review process evaluates the security of new and revised applications prior to deployment</t>
  </si>
  <si>
    <t>Arkkitehtuurikatselmointiprosessissa arvioidaan uusien ja päivitettyjen ohjelmistojen ja sovellusten turvallisuutta ennen niiden vientiä tuotantoon.</t>
  </si>
  <si>
    <t>The authenticity of all software and firmware is validated prior to deployment</t>
  </si>
  <si>
    <t>Ohjelmistojen ja laiteohjelmistojen (firmware) aitous varmistetaan ennen käyttöönottoa.</t>
  </si>
  <si>
    <t>Security testing (for example, static testing, dynamic testing, fuzz testing, penetration testing) is performed for in-house-developed and in-house-tailored applications periodically and according to defined triggers, such as system changes and external events</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</si>
  <si>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</si>
  <si>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Sensitive data is protected at rest, at least in an ad hoc manner</t>
  </si>
  <si>
    <t>Tallennettua arkaluontoista tietoa ("data at rest") suojataan. Tasolla 1 tämän ei tarvitse olla systemaattista ja säännöllistä.</t>
  </si>
  <si>
    <t>All data at rest is protected for selected data categories</t>
  </si>
  <si>
    <t>Kaikkea tallennettua tietoa ("data at rest") suojataan valittujen tietotyyppien osalta [kts. ASSET-2c].</t>
  </si>
  <si>
    <t>All data at rest is protected for selected data categories (ASSET-2d)</t>
  </si>
  <si>
    <t>Kaikkea tallennettua tietoa ("data at rest") suojataan valittujen tietotyyppien osalta [kts. ASSET-2d].</t>
  </si>
  <si>
    <t>All data in transit is protected for selected data categories</t>
  </si>
  <si>
    <t>Kaikkea siirrossa olevaa tietoa ("data in transit") suojataan valittujen tietotyyppien / kategorioiden osalta [kts. ASSET-2c].</t>
  </si>
  <si>
    <t>All data in transit is protected for selected data categories (ASSET-2d)</t>
  </si>
  <si>
    <t>Kaikkea siirrossa olevaa tietoa ("data in transit") suojataan valittujen tietotyyppien osalta [kts. ASSET-2d].</t>
  </si>
  <si>
    <t>Cryptographic controls are implemented for data at rest and data in transit for selected data categories</t>
  </si>
  <si>
    <t>Salausmenetelmät ovat käytössä tallennetulle ja siirrossa olevalle tiedolle valittujen tietotyyppien / kategorioiden osalta [kts. ASSET-2c].</t>
  </si>
  <si>
    <t>Cryptographic controls are implemented for data at rest and data in transit for selected data categories (ASSET-2d)</t>
  </si>
  <si>
    <t>Salausmenetelmät ovat käytössä tallennetulle ja siirrossa olevalle tiedolle valittujen tietotyyppien osalta [kts. ASSET-2d].</t>
  </si>
  <si>
    <t>Key management infrastructure (that is, key generation, key storage, key destruction, key update, and key revocation) is implemented to support cryptographic controls</t>
  </si>
  <si>
    <t>Avaintenhallintainfrastruktuuri (eli avainten luonti, säilytys, tuhoaminen, päivittäminen ja kumoaminen) on käytössä salausmenetelmien tukemiseksi.</t>
  </si>
  <si>
    <t>Controls to restrict the exfiltration of data (for example, data loss prevention tools) are implemented</t>
  </si>
  <si>
    <t>Käytössä on suojausmekanismeja rajoittamaan tiedon varastamisen mahdollisuutta (esimerkiksi tiedon hävittämistä estävät työkalut).</t>
  </si>
  <si>
    <t>The cybersecurity architecture includes protections (such as full disk encryption) for data that is stored on assets that may be lost or stolen</t>
  </si>
  <si>
    <t>Kyberarkkitehtuuriin kuuluu suojausmekanismeja (esimerkiksi laitteiden kovalevyjen salaus) tiedolle, joka on tallennettu laitteille, jotka saatetaan hukata tai varastaa.</t>
  </si>
  <si>
    <t>The cybersecurity architecture includes protections against unauthorized changes to software, firmware, and data</t>
  </si>
  <si>
    <t>Kyberarkkitehtuuri kattaa suojausmenetelmät sovellusten, laiteohjelmistojen (firmware) ja tiedon luvattomien muutosten varalle.</t>
  </si>
  <si>
    <t>Documented procedures are established, followed, and maintained for activities in the ARCHITECTURE domain</t>
  </si>
  <si>
    <t>ARCHITECTURE-osion toimintaa varten on määritetty dokumentoidut toimintatavat, joita noudatetaan ja päivitetään säännöllisesti.</t>
  </si>
  <si>
    <t>Adequate resources (people, funding, and tools) are provided to support activities in the ARCHITECTURE domain</t>
  </si>
  <si>
    <t>ARCHITECTURE-osion toimintaa varten on tarjolla riittävät resurssit (henkilöstö, rahoitus ja työkalut).</t>
  </si>
  <si>
    <t>Up-to-date policies or other organizational directives define requirements for activities in the ARCHITECTURE domain</t>
  </si>
  <si>
    <t>ARCHITECTURE-osion toimintaa ohjataan vaatimuksilla, jotka on asetettu organisaation johtotason politiikassa (tai vastaavassa ohjeistuksessa).</t>
  </si>
  <si>
    <t>Responsibility, accountability, and authority for the performance of activities in the ARCHITECTURE domain are assigned to personnel</t>
  </si>
  <si>
    <t>ARCHITECTURE-osion toiminnan suorittamiseen tarvittavat vastuut, tilivelvollisuudet ja valtuutukset on jalkautettu soveltuville työntekijöille.</t>
  </si>
  <si>
    <t>Personnel performing activities in the ARCHITECTURE domain have the skills and knowledge needed to perform their assigned responsibilities</t>
  </si>
  <si>
    <t>ARCHITECTURE-osion toimintaa suorittavilla työntekijöillä on riittävät tiedot ja taidot tehtäviensä suorittamiseen.</t>
  </si>
  <si>
    <t>The effectiveness of activities in the ARCHITECTURE domain is evaluated and tracked</t>
  </si>
  <si>
    <t>ARCHITECTURE-osion toiminnan vaikuttavuutta arvioidaan ja seurataan.</t>
  </si>
  <si>
    <t>IT and OT assets that are important to the delivery of the function are inventoried, at least in an ad hoc manner</t>
  </si>
  <si>
    <t>Toiminnon kannalta tärkeistä IT- ja OT-laitteista ja ohjelmistoista on olemassa rekisteri. (Huomioi myös mahdollisten OT-ympäristöjen laitteet ja ohjelmistot). Tasolla 1 rekisterin ylläpidon ei tarvitse olla systemaattista ja säännöllistä.</t>
  </si>
  <si>
    <t>There is an inventory of IT and OT assets that are important to the delivery of the function; management of the inventory may be ad hoc</t>
  </si>
  <si>
    <t>Toiminnon kannalta tärkeistä laitteista ja ohjelmistoista on olemassa rekisteri. (Huomioi myös mahdollisten OT-ympäristöjen laitteet ja ohjelmistot). Tasolla 1 rekisterin ylläpidon ei tarvitse olla systemaattista ja säännöllistä.</t>
  </si>
  <si>
    <t>The IT and OT asset inventory includes assets within the function that may be leveraged to achieve a threat objective</t>
  </si>
  <si>
    <t>Rekisteriin on kirjattu sellaiset toimintoon kuuluvat laitteet ja ohjelmistot, joita voitaisiin käyttää hyökkääjän tavoitteen saavuttamiseen.</t>
  </si>
  <si>
    <t>Inventoried IT and OT assets are prioritized based on defined criteria that include importance to the delivery of the function</t>
  </si>
  <si>
    <t>Rekisteriin kirjatut laitteet ja ohjelmistot on priorisoitu noudattaen määriteltyjä priorisointikriteerejä, joihin kuuluu arviointi laitteen tai ohjelmiston tärkeydestä toiminnolle.</t>
  </si>
  <si>
    <t>Prioritization criteria include consideration of the degree to which an asset within the function may be leveraged to achieve a threat objective</t>
  </si>
  <si>
    <t>Priorisointikriteereissä huomioidaan lisäksi missä laajuudessa hyökkääjä voisi käyttää laitetta tai ohjelmistoa [ks. ASSET-1b] tavoitteensa saavuttamiseen (tietomurto, toiminnan häiriö jne.).</t>
  </si>
  <si>
    <t>Prioritization criteria include consideration of assets within the function that may be leveraged to achieve a threat objective</t>
  </si>
  <si>
    <t>Priorisointikriteereissä huomioidaan lisäksi se voidaanko laitetta tai ohjelmistoa käyttää hyökkääjän tavoitteen saavuttamiseen.</t>
  </si>
  <si>
    <t>The IT and OT inventory includes attributes that support cybersecurity activities (for example, location, asset priority, asset owner, operating system, and firmware versions)</t>
  </si>
  <si>
    <t>Rekisteriin on kirjattu laitteista ja ohjelmistoista sellaisia ominaisuuksia, jotka tukevat organisaation kybertoimintaa (esimerkiksi laitteen tai ohjelmiston sijainti, prioriteetti, käyttöjärjestelmä tai firmware-versio).</t>
  </si>
  <si>
    <t>The IT and OT inventory includes attributes that support cybersecurity activities (for example, location, asset priority, operating system and firmware versions)</t>
  </si>
  <si>
    <t>The IT and OT asset inventory is complete (the inventory includes all assets within the function)</t>
  </si>
  <si>
    <t>Rekisteri (IT ja OT) on täydellinen (eli rekisteri kattaa kaikki toiminnon pyörittämiseen tarvittavat laitteet, ohjelmistot ja tietovarannot).</t>
  </si>
  <si>
    <t>The IT and OT asset inventory is complete (the inventory includes all assets used for the delivery of the function)</t>
  </si>
  <si>
    <t>Rekisteri on täydellinen (eli rekisteri kattaa kaikki toiminnon pyörittämiseen tarvittavat laitteet ja ohjelmistot).</t>
  </si>
  <si>
    <t>The IT and OT asset inventory is current, that is, it is updated periodically and according to defined triggers, such as system changes</t>
  </si>
  <si>
    <t>Rekisteri on ajan tasalla (eli rekisteriä päivitetään aika ajoin ja määriteltyjen tilanteiden kuten järjestelmämuutosten yhteydessä).</t>
  </si>
  <si>
    <t>Data is destroyed or securely removed from IT and OT assets prior to redeployment and at end of life</t>
  </si>
  <si>
    <t>Kaikki tiedot on tuhottu tai poistettu laitteista ennen käyttöönottoa uudessa kohteessa ja ennen käytöstä poistamista.</t>
  </si>
  <si>
    <t>The IT and OT asset inventory is used to identify cyber risks, such as asset end of life or end of support and single points of failure</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</si>
  <si>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</si>
  <si>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Information assets that are important to the delivery of the function (for example, SCADA set points and customer information) are inventoried, at least in an ad hoc manner</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</si>
  <si>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</si>
  <si>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There is an inventory of information assets that are important to the delivery of the function (for example, SCADA set points and customer information); management of the inventory may be ad hoc</t>
  </si>
  <si>
    <t>The information asset inventory includes information assets within the function that may be leveraged to achieve a threat objective</t>
  </si>
  <si>
    <t>Rekisteriin on kirjattu sellaiset toimintoon kuuluvat tietovarannot, joita voitaisiin käyttää hyökkääjän tavoitteen saavuttamiseen.</t>
  </si>
  <si>
    <t>Inventoried information assets are categorized based on defined criteria that includes importance to the delivery of the function</t>
  </si>
  <si>
    <t>Rekisteriin kirjatut tietovarannot on priorisoitu noudattaen määriteltyjä priorisointikriteerejä, joihin kuuluu arviointi tietovarannon tärkeydestä toiminnolle.</t>
  </si>
  <si>
    <t>Inventoried information assets are categorized based on a defined scheme that includes importance to the delivery of the function</t>
  </si>
  <si>
    <t>Categorization criteria include consideration of the degree to which an asset within the function may be leveraged to achieve a threat objective</t>
  </si>
  <si>
    <t xml:space="preserve">Luokittelukriteereissä huomioidaan missä laajuudessa hyökkääjä voisi käyttää tietovarantoa tavoitteensa (tietovuoto, toiminnan keskeytys jne) saavuttamiseen. </t>
  </si>
  <si>
    <t>Categorization criteria include consideration of assets within the function that may be leveraged to achieve a threat objective</t>
  </si>
  <si>
    <t>Priorisointikriteereissä huomioidaan lisäksi se voidaanko tietovarantoa käyttää hyökkääjän tavoitteen saavuttamiseen.</t>
  </si>
  <si>
    <t>The information asset inventory includes attributes that support cybersecurity activities (for example, asset category, backup locations and frequencies, storage locations, asset owner, cybersecurity requirements)</t>
  </si>
  <si>
    <t>Rekisteriin on kirjattu tietovarannoista sellaisia ominaisuuksia, jotka tukevat organisaation kyberturvallisuustoimenpiteitä (esimerkiksi omaisuuden luokitus, varmuuskopioiden sijainti ja päivitysväli, tiedon tallennussijainti, omistajatiedot, tiedon kyberturvallisuusvaatimukset).</t>
  </si>
  <si>
    <t>The information asset inventory includes attributes that support cybersecurity activities (for example, backup locations and frequencies, storage locations, cybersecurity requirements)</t>
  </si>
  <si>
    <t>Rekisteriin on kirjattu tietovarannoista sellaisia ominaisuuksia, jotka tukevat organisaation kybertoimintaa (esimerkiksi varmuuskopioiden sijainti ja päivitysväli, tiedon tallennussijainti tai tiedon kyberturvallisuusvaatimukset).</t>
  </si>
  <si>
    <t>The information asset inventory is complete (the inventory includes all assets within the function)</t>
  </si>
  <si>
    <t>Tietovarantojen rekisteri on täydellinen (eli rekisteri kattaa kaikki toiminnon tietovarannot).</t>
  </si>
  <si>
    <t>The information asset inventory is complete (the inventory includes all assets used for the delivery of the function)</t>
  </si>
  <si>
    <t>Rekisteri on täydellinen (eli rekisteri kattaa kaikki toiminnon pyörittämiseen tarvittavat tietovarannot).</t>
  </si>
  <si>
    <t>The information asset inventory is current, that is, it is updated periodically and according to defined triggers, such as system changes</t>
  </si>
  <si>
    <t>Information assets are sanitized or destroyed at end of life using techniques appropriate to their cybersecurity requirements</t>
  </si>
  <si>
    <t>Tietovarannot poistetaan, ylikirjoitetaan tai tuhotaan elinkaaren lopussa käyttäen turvallisuusvaatimusten mukaisia menetelmiä. (huomioidaan mm. tiedon suojaustaso)</t>
  </si>
  <si>
    <t>The information asset inventory is used to identify cyber risks, such as risk of disclosure, risk of destruction, and risk of tampering</t>
  </si>
  <si>
    <t>Rekisteriä käytetään kyberriskien tunnistamiseen (esimerkiksi tunnistamaan sellaisia riskejä, jotka liittyvät tiedon luvattomaan julkistamiseen, tuhoamiseen tai peukalointiin).</t>
  </si>
  <si>
    <t>Configuration baselines are established, at least in an ad hoc manner</t>
  </si>
  <si>
    <t>Laitteiden, ohjelmistojen ja tietovarantojen konfiguraatioista on luotu vakioidut perusasetukset. Tasolla 1 tämän ei tarvitse olla systemaattista ja säännöllistä.</t>
  </si>
  <si>
    <t>Configuration baselines are used to configure assets at deployment and restoration</t>
  </si>
  <si>
    <t>Vakioituja perusasetuksia käytetään, kun laitteille, ohjelmistoille tai tietovarannoille luodaan uusi konfiguraatio tai palautetaan vanha konfiguraatio.</t>
  </si>
  <si>
    <t>Configuration baselines incorporate applicable requirements from the cybersecurity architecture (ARCHITECTURE-1f)</t>
  </si>
  <si>
    <t>Vakioidut perusasetukset sisältävät soveltuvilta osin organisaation kyberarkkitehtuurissa määritellyt vaatimukset [kts. ARCHITECTURE-1f].</t>
  </si>
  <si>
    <t>Configuration baselines incorporate applicable requirements from the cybersecurity architecture (ARCHITECTURE-1e)</t>
  </si>
  <si>
    <t>Vakioitujen perusasetusten määrittelyyn kuuluu soveltuvia vaatimuksia organisaation kyberarkkitehtuurista [kts. ARCHITECTURE-1e].</t>
  </si>
  <si>
    <t>Configuration baselines are reviewed and updated periodically and according to defined triggers, such as system changes and changes to the cybersecurity architecture</t>
  </si>
  <si>
    <t>Perusasetuksia katselmoidaan ja päivitetään säännöllisesti ja ja määriteltyjen tilanteiden kuten järjestelmämuutosten tai kyberarkkitehtuurin muutosten yhteydessä.</t>
  </si>
  <si>
    <t>Asset configurations are monitored for consistency with baselines throughout the assets’ lifecycles</t>
  </si>
  <si>
    <t>Konfiguraatioiden yhdenmukaisuutta vakioituihin perusasetuksiin seurataan säännöllisesti koko laitteen, ohjelmiston tai tietovarannon elinkaaren ajan.</t>
  </si>
  <si>
    <t>Changes to assets are evaluated and approved before being implemented, at least in an ad hoc manner</t>
  </si>
  <si>
    <t>Laitteisiin, ohjelmistoihin ja tietovarantoihin tehtävät muutokset arvioidaan ja hyväksytetään ennen niiden toteuttamista. Tasolla 1 tämän ei tarvitse olla systemaattista ja säännöllistä. (ad hoc, tapauskohtaisesti)</t>
  </si>
  <si>
    <t>Changes to inventoried assets are evaluated and approved before being implemented, at least in an ad hoc manner</t>
  </si>
  <si>
    <t>Rekistereihin kirjattuihin laitteisiin, ohjelmistoihin ja tietovarantoihin tehtävät muutokset arvioidaan ja hyväksytetään ennen niiden toteuttamista. Tasolla 1 tämän ei tarvitse olla systemaattista ja säännöllistä.</t>
  </si>
  <si>
    <t>Changes to assets are documented, at least in an ad hoc manner</t>
  </si>
  <si>
    <t>Laitteisiin, ohjelmistoihin ja tietovarantoihin tehtävistä muutoksista pidetään lokia. Tasolla 1 tämän ei tarvitse olla systemaattista ja säännöllistä. (ad hoc, tapauskohtaisesti)</t>
  </si>
  <si>
    <t>Changes to inventoried assets are logged, at least in an ad hoc manner</t>
  </si>
  <si>
    <t>Rekistereihin kirjattuihin laitteisiin, ohjelmistoihin ja tietovarantoihin tehtävistä muutoksista pidetään lokia. Tasolla 1 tämän ei tarvitse olla systemaattista ja säännöllistä.</t>
  </si>
  <si>
    <t>Documentation requirements for asset changes are established and maintained</t>
  </si>
  <si>
    <t>Laitteiden, ohjelmistojen ja tietovarantojen muutoksille on määritelty dokumentointivaatimukset, joita myös ylläpidetään.</t>
  </si>
  <si>
    <t>Changes to higher priority assets are tested prior to being deployed</t>
  </si>
  <si>
    <t>Tärkeisiin (korkean prioriteetin) laitteisiin, ohjelmistoihin ja tietovarantoihin tehtävät muutokset testataan ennen niiden toteuttamista.</t>
  </si>
  <si>
    <t>Changes to assets are tested prior to being deployed</t>
  </si>
  <si>
    <t>Laitteisiin, ohjelmistoihin ja tietovarantoihin tehtävät muutokset testataan ennen niiden toteuttamista.</t>
  </si>
  <si>
    <t>Changes and updates are implemented in a secure manner</t>
  </si>
  <si>
    <t>Muutokset ja päivitykset toteutetaan turvallisesti.</t>
  </si>
  <si>
    <t>The capability to reverse changes is established and maintained for assets that are important to the delivery of the function</t>
  </si>
  <si>
    <t>Kyvykkyys palautua muutoksia edeltävään tilaan on olemassa ja sitä ylläpidetään niiden laitteiden, ohjelmistojen ja tietovarantojen osalta, jotka ovat tärkeitä toiminnolle.</t>
  </si>
  <si>
    <t>Change management practices address the full lifecycle of assets (for example, acquisition, deployment, operation, retirement)</t>
  </si>
  <si>
    <t>Muutoksenhallinnan käytännöt kattavat laitteiden, ohjelmistojen ja tiedon koko elinkaaren (esimerkiksi hankinnan, käyttöönoton, käytön ja käytöstä poiston).</t>
  </si>
  <si>
    <t>Changes to higher priority assets are tested for cybersecurity impact prior to being deployed</t>
  </si>
  <si>
    <t>Tärkeisiin (korkean prioriteetin) laitteisiin, ohjelmistoihin ja tietovarantoihin tehtävien muutosten kyberturvallisuusvaikutus testataan ennen niiden toteuttamista.</t>
  </si>
  <si>
    <t>Changes to assets are tested for cybersecurity impact prior to being deployed</t>
  </si>
  <si>
    <t>Laitteisiin, ohjelmistoihin ja tietovarantoihin tehtävien muutosten kyberturvallisuusvaikutus testataan ennen niiden toteuttamista.</t>
  </si>
  <si>
    <t>Change logs include information about modifications that impact the cybersecurity requirements of assets</t>
  </si>
  <si>
    <t>Muutoksenhallinnan lokit sisältävät tietoa sellaisista tehdyistä muutoksista, jotka vaikuttavat kyseisen laitteen, ohjelmiston tai tietovarannon kyberturvallisuusvaatimuksiin.</t>
  </si>
  <si>
    <t xml:space="preserve">Change logs include information about modifications that impact the cybersecurity requirements of assets </t>
  </si>
  <si>
    <t>Documented procedures are established, followed, and maintained for activities in the ASSET domain</t>
  </si>
  <si>
    <t>ASSET-osion toimintaa varten on määritetty dokumentoidut toimintatavat, joita noudatetaan ja päivitetään säännöllisesti.</t>
  </si>
  <si>
    <t>Adequate resources (people, funding, and tools) are provided to support activities in the ASSET domain</t>
  </si>
  <si>
    <t>ASSET-osion toimintaa varten on tarjolla riittävät resurssit (henkilöstö, rahoitus ja työkalut).</t>
  </si>
  <si>
    <t>Up-to-date policies or other organizational directives define requirements for activities in the ASSET domain</t>
  </si>
  <si>
    <t>ASSET-osion toimintaa ohjataan vaatimuksilla, jotka on asetettu organisaation johtotason politiikassa (tai vastaavassa ohjeistuksessa).</t>
  </si>
  <si>
    <t>Responsibility, accountability, and authority for the performance of activities in the ASSET domain are assigned to personnel</t>
  </si>
  <si>
    <t>ASSET-osion toiminnan suorittamiseen tarvittavat vastuut, tilivelvollisuudet ja valtuutukset on jalkautettu soveltuville työntekijöille.</t>
  </si>
  <si>
    <t>Personnel performing activities in the ASSET domain have the skills and knowledge needed to perform their assigned responsibilities</t>
  </si>
  <si>
    <t>ASSET-osion toimintaa suorittavilla työntekijöillä on riittävät tiedot ja taidot tehtäviensä suorittamiseen.</t>
  </si>
  <si>
    <t>The effectiveness of activities in the ASSET domain is evaluated and tracked</t>
  </si>
  <si>
    <t>ASSET-osion toiminnan vaikuttavuutta arvioidaan ja seurataan.</t>
  </si>
  <si>
    <t>The organization has a cybersecurity program strategy, which may be developed and managed in an ad hoc manner</t>
  </si>
  <si>
    <t>Organisaatiolla on kyberturvallisuusstrategia. Tasolla 1 sen kehittämisen ja ylläpidon ei tarvitse olla systemaattista ja säännöllistä.</t>
  </si>
  <si>
    <t>The cybersecurity program strategy defines goals and objectives for the organization’s cybersecurity activities</t>
  </si>
  <si>
    <t>Kyberturvallisuusstrategia määrittelee organisaation kyberturvallisuustavoitteet.</t>
  </si>
  <si>
    <t>The cybersecurity program strategy and priorities are documented and aligned with the organization’s mission, strategic objectives, and risk to critical infrastructure</t>
  </si>
  <si>
    <t>Kyberturvallisuusstrategia ja -prioriteetit on dokumentoitu. Strategia ja prioriteetit ovat linjassa organisaation yleisten strategisten tavoitteiden ja kriittiseen infrastruktuuriin kohdistuvien riskien kanssa.</t>
  </si>
  <si>
    <t>The cybersecurity program strategy and priorities are documented and aligned with the organization’s strategic objectives and risk to critical infrastructure</t>
  </si>
  <si>
    <t>The cybersecurity program strategy defines the organization’s approach to provide program oversight and governance for cybersecurity activities</t>
  </si>
  <si>
    <t>Kyberturvallisuusstrategia määrittää organisaation kyberturvallisuuden hallintamallin ("governance") ja valvontatoimet.</t>
  </si>
  <si>
    <t>The cybersecurity program strategy defines the structure and organization of the cybersecurity program</t>
  </si>
  <si>
    <t>Kyberturvallisuusstrategia määrittelee kyberturvallisuuden hallinta- ja organisaatiorakenteen.</t>
  </si>
  <si>
    <t>The cybersecurity program strategy identifies standards and guidelines intended to be followed by the program</t>
  </si>
  <si>
    <t>Kyberturvallisuusstrategia nimeää ne standardit ja ohjeet, joita tulee noudattaa.</t>
  </si>
  <si>
    <t>The cybersecurity program strategy identifies any applicable compliance requirements that must be satisfied by the program (for example, NERC CIP, TSA Pipeline Security Guidelines, PCI DSS, ISO, DoD CMMC)</t>
  </si>
  <si>
    <t>Kyberturvallisuusstrategia nimeää / tunnistaa  kaikki soveltuvat vaatimustenmukaisuusvaatimukset, jotka ohjelman pitää noudattaa. (esimerkiksi NIST CSF, ISO, PCI DSS) (toimeenpano-ohjelma vai strategia)</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</si>
  <si>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</si>
  <si>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Kyberturvallisuusstrategia nimeää soveltuvin osin kaikki olennaiset vaatimustenmukaisuusvaatimukset (esimerkiksi NIST, ISO, PCI DSS), joita tulee noudattaa.</t>
  </si>
  <si>
    <t>The cybersecurity program strategy is updated periodically and according to defined triggers, such as business changes, changes in the operating environment, and changes in the threat profile (THREAT-2e)</t>
  </si>
  <si>
    <t>Kyberturvallisuusstrategia on päivitetty säännöllisesti ja määriteltyjen ehtojen täyttyessä kuten muutokset organisaation liiketoiminnassa, toimintaympäristössä tai uhkaprofiilissa [kts. THREAT-2e].</t>
  </si>
  <si>
    <t>The cybersecurity program strategy is updated to reflect business changes, changes in the operating environment, and changes in the threat profile (THREAT-2d)</t>
  </si>
  <si>
    <t>Kyberturvallisuusstrategia päivitetään vastaamaan muutoksia organisaation liiketoiminnassa, toimintaympäristössä tai uhkaprofiilissa [kts. THREAT-2d].</t>
  </si>
  <si>
    <t>Senior management with proper authority provides support for the cybersecurity program, at least in an ad hoc manner</t>
  </si>
  <si>
    <t>Organisaation ylin johto tukee kyberturvallisuuden hallintaa. Tasolla 1 tämän ei tarvitse olla systemaattista ja säännöllistä.</t>
  </si>
  <si>
    <t>The cybersecurity program is established according to the cybersecurity program strategy</t>
  </si>
  <si>
    <t>Kyberturvallisuuden hallinta perustuu kyberturvallisuusstrategiaan.</t>
  </si>
  <si>
    <t>Senior management sponsorship for the cybersecurity program is visible and active</t>
  </si>
  <si>
    <t>Organisaation ylimmän johdon tuki kyberturvallisuuden hallinnalle  on näkyvää ja aktiivista.</t>
  </si>
  <si>
    <t>Senior management sponsorship is provided for the development, maintenance, and enforcement of cybersecurity policies</t>
  </si>
  <si>
    <t>Organisaation ylin johto tukee kyberturvallisuuspolitiikkojen ja -ohjeiden kehittämistä, ylläpitoa ja täytäntöönpanoa.</t>
  </si>
  <si>
    <t>Responsibility for the cybersecurity program is assigned to a role with sufficient authority</t>
  </si>
  <si>
    <t>Vastuu kyberturvallisuuden hallinnasta on osoitettu organisaatiossa taholle, jolla on riittävät toimivaltuudet.</t>
  </si>
  <si>
    <t>Stakeholders for cybersecurity program management activities are identified and involved</t>
  </si>
  <si>
    <t>Kyberturvallisuuden hallinnan sidosryhmät on tunnistettu ja osallistettu.</t>
  </si>
  <si>
    <t>Cybersecurity program activities are periodically reviewed to ensure that they align with the cybersecurity program strategy</t>
  </si>
  <si>
    <t>Kyberturvallisuuden hallinnan toiminta tarkastetaan aika ajoin, jotta varmistetaan että toimet ovat linjassa kyberturvallisuusstrategian kanssa.</t>
  </si>
  <si>
    <t>Cybersecurity activities are independently reviewed to ensure conformance with cybersecurity policies and procedures, periodically and according to defined triggers, such as process changes</t>
  </si>
  <si>
    <t>Riippumaton taho tarkastaa organisaation kyberturvallisuuteen liittyvät toiminnat aika ajoin ja määriteltyjen tilanteiden kuten prosessimuutosten yhteydessä, jotta varmistutaan että toiminta on kyberturvallisuuspolitiikkojen ja -ohjeiden mukaista.</t>
  </si>
  <si>
    <t>The cybersecurity program addresses and enables the achievement of legal and regulatory compliance, as appropriate</t>
  </si>
  <si>
    <t>Kyberturvallisuuden kehittämisohjelma huomioi organisaatiota sitovien lakien, sääntöjen ja määräysten noudattamisen.
sitovien -&gt; velvoittavien</t>
  </si>
  <si>
    <t>The organization collaborates with external entities to contribute to the development and implementation of cybersecurity standards, guidelines, leading practices, lessons learned, and emerging technologies</t>
  </si>
  <si>
    <t>Organisaatio tekee yhteistyötä ulkoisten toimijoiden kanssa edistääkseen kyberturvallisuusstandardien, suositusten, johtavien käytäntöjen, tapauksista käytävän tiedonvaihdon sekä kehittyvien teknologioiden kehitystä ja käyttöönottoa.</t>
  </si>
  <si>
    <t>Documented procedures are established, followed, and maintained for activities in the PROGRAM domain</t>
  </si>
  <si>
    <t>PROGRAM-osion toimintaa varten on määritetty dokumentoidut toimintatavat, joita noudatetaan ja päivitetään säännöllisesti.</t>
  </si>
  <si>
    <t>Adequate resources (people, funding, and tools) are provided to support activities in the PROGRAM domain</t>
  </si>
  <si>
    <t>PROGRAM-osion toimintaa varten on tarjolla riittävät resurssit (henkilöstö, rahoitus ja työkalut).</t>
  </si>
  <si>
    <t>Up-to-date policies or other organizational directives define requirements for activities in the PROGRAM domain</t>
  </si>
  <si>
    <t>PROGRAM-osion toimintaa ohjataan vaatimuksilla, jotka on asetettu organisaation johtotason politiikassa (tai vastaavassa ohjeistuksessa).</t>
  </si>
  <si>
    <t>Responsibility, accountability, and authority for the performance of activities in the PROGRAM domain are assigned to personnel</t>
  </si>
  <si>
    <t>PROGRAM-osion toiminnan suorittamiseen tarvittavat vastuut, tilivelvollisuudet ja valtuutukset on jalkautettu soveltuville työntekijöille.</t>
  </si>
  <si>
    <t>Personnel performing activities in the PROGRAM domain have the skills and knowledge needed to perform their assigned responsibilities</t>
  </si>
  <si>
    <t>PROGRAM-osion toimintaa suorittavilla työntekijöillä on riittävät tiedot ja taidot tehtäviensä suorittamiseen.</t>
  </si>
  <si>
    <t>The effectiveness of activities in the PROGRAM domain is evaluated and tracked</t>
  </si>
  <si>
    <t>PROGRAM-osion toiminnan vaikuttavuutta arvioidaan ja seurataan.</t>
  </si>
  <si>
    <t>Detected cybersecurity events are reported to a specified person or role and documented, at least in an ad hoc manner</t>
  </si>
  <si>
    <t>Havaitut kybertapahtumat raportoidaan ennalta määritellyille henkilöille tai roolien haltijoille ja ne documentoidaan (ainakin tapauskohtaisesti). Tasolla 1 tämän ei tarvitse olla systemaattista ja säännöllistä.</t>
  </si>
  <si>
    <t>Detected cybersecurity events are reported to a specified person or role and logged, at least in an ad hoc manner</t>
  </si>
  <si>
    <t>Havaitut kybertapahtumat raportoidaan ennalta määritellyille henkilöille tai roolien haltijoille ja niistä pidetään lokia. Tasolla 1 tämän ei tarvitse olla systemaattista ja säännöllistä.</t>
  </si>
  <si>
    <t>Criteria are established for cybersecurity event detection (for example, what constitutes a cybersecurity event, where to look for cybersecurity events)</t>
  </si>
  <si>
    <t>Kybertapahtumista ja niiden havaitsemisesta on laadittu kriteeristö (johon kuuluu esimerkiksi määritelmä tilanteista, jotka täyttävät kybertapahtuman määritelmän tai määritelmä siitä, missä kybertapahtumia voidaan havaita).</t>
  </si>
  <si>
    <t>Cybersecurity events are documented based on the established criteria</t>
  </si>
  <si>
    <t>Kybertapahtumat dokumentoidaan määritellyn kriteeristön mukaisesti.</t>
  </si>
  <si>
    <t>Cybersecurity events are logged based on the established criteria</t>
  </si>
  <si>
    <t>Kybertapahtumat kirjataan lokiin laaditun kriteeristön mukaisesti.</t>
  </si>
  <si>
    <t>Event information is correlated to support incident analysis by identifying patterns, trends, and other common features</t>
  </si>
  <si>
    <t>Tapahtumien tietoja verrataan keskenään, jotta niistä tunnistettaisiin mahdollisia säännönmukaisuuksia, trendejä tai muita yhteisiä piirteitä, joilla voitaisiin tukea kyberhäiriöiden analysointityötä.</t>
  </si>
  <si>
    <t>Cybersecurity event detection activities are adjusted based on identified risks and the organization’s threat profile (THREAT-2e)</t>
  </si>
  <si>
    <t>Kybertapahtumien havainnointitoimia mukautetaan perustuen tunnistettuihin riskeihin ja organisaation uhkaprofiiliin [kts. THREAT-2e].</t>
  </si>
  <si>
    <t>Cybersecurity event detection activities are adjusted based on identified risks (RISK-2a) and the organization’s threat profile (THREAT-2d)</t>
  </si>
  <si>
    <t>Kybertapahtumien havaitsemistoimia ohjataan tunnistettujen riskien [kts. RISK-2a] ja organisaation uhkaprofiilin perusteella [kts. THREAT-2d].</t>
  </si>
  <si>
    <t>Situational awareness for the function is monitored to support the identification of cybersecurity events</t>
  </si>
  <si>
    <t>Toiminnon tilannekuvaa seurataan siten, että se tukee mahdollisten kybertapahtumien havaitsemista.</t>
  </si>
  <si>
    <t>Criteria for declaring cybersecurity incidents are established, at least in an ad hoc manner</t>
  </si>
  <si>
    <t>Kyberhäiriöiden määrittämisestä on laadittu kriteeristö. Tasolla 1 tämän ei tarvitse olla systemaattista ja säännöllistä.</t>
  </si>
  <si>
    <t>Cybersecurity events are analyzed to support the declaration of cybersecurity incidents, at least in an ad hoc manner</t>
  </si>
  <si>
    <t>Kybertapahtumat analysoidaan siten, että se tukee mahdollisten kyberhäiriöiden määrittämistä. Tasolla 1 tämän ei tarvitse olla systemaattista ja säännöllistä.</t>
  </si>
  <si>
    <t>Cybersecurity incident declaration criteria are formally established based on potential impact to the function</t>
  </si>
  <si>
    <t>Kyberhäiriöiden määrittämisestä on laadittu virallinen kriteeristö, joka perustuu siihen, miten häiriöt voivat vaikuttaa toimintoon.</t>
  </si>
  <si>
    <t>Cybersecurity incident declaration criteria are formally established based on the potential impact to the function</t>
  </si>
  <si>
    <t>Cybersecurity events are declared to be incidents based on established criteria</t>
  </si>
  <si>
    <t>Kybertapahtumat määritetään kyberhäiriöiksi laaditun kriteeristön mukaisesti.</t>
  </si>
  <si>
    <t>Cybersecurity incident declaration criteria are updated periodically and according to defined triggers, such as organizational changes, lessons learned from plan execution, or newly identified threats</t>
  </si>
  <si>
    <t>Kyberhäiriöiden määrittämisen kriteeristö päivitetään aika ajoin ja määriteltyjen tilanteiden kuten organisaatiomuutosten, harjoitustoiminnasta saatujen kokemusten tai uusien havaittujen uhkien perusteella.</t>
  </si>
  <si>
    <t>There is a repository where cybersecurity events and incidents are documented and tracked to closure</t>
  </si>
  <si>
    <t>Kybertapahtumista ja -häiriöistä pidetään rekisteriä / kantaa, johon tapahtumat ja häiriöt kirjataan ja jossa niitä seurataan päättymiseen asti.</t>
  </si>
  <si>
    <t>There is a repository where cybersecurity events and incidents are logged and tracked to closure</t>
  </si>
  <si>
    <t>Kybertapahtumista ja -häiriöistä pidetään rekisteriä, johon tapahtumat ja häiriöt kirjataan ja jossa niitä seurataan lopputulemiin asti.</t>
  </si>
  <si>
    <t>Internal and external stakeholders (for example, executives, attorneys, government agencies, connected organizations, vendors, sector organizations, regulators) are identified and notified of incidents based on situational awareness reporting requirements (SITUATION-3d)</t>
  </si>
  <si>
    <t>Sisäiset ja ulkoiset sidosryhmät (esimerkiksi johtajat, lakimiehet, viranomaiset, kumppanit, palveluntoimittajat,  toimialan muut organisaatiot, ISAC-ryhmät tai organisaation muut sisäiset ja ulkoiset sidosryhmät) on tunnistettu ja näitä informoidaan kyberturvallisuustapahtumista ja -häiriöistä tilannekuva-osiossa määritettyjen raportointivaatimusten mukaisesti [kts. SITUATION-3d].</t>
  </si>
  <si>
    <t>Cybersecurity stakeholders (for example, government, connected organizations, vendors, sector organizations, regulators, and internal entities) are identified and notified of events and incidents based on situational awareness reporting requirements (SITUATION-3d)</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</si>
  <si>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</si>
  <si>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Criteria for cybersecurity incident declaration are aligned with cyber risk prioritization criteria (RISK-3b)</t>
  </si>
  <si>
    <t>Kyberhäiriöiden määrittämisen kriteeristö on linjassa kyberriskien priorisoinnin kriteereiden kanssa [kts. RISK-3b].</t>
  </si>
  <si>
    <t>Cybersecurity incidents are correlated to identify patterns, trends, and other common features across multiple incidents</t>
  </si>
  <si>
    <t>Kyberhäiriöiden tietoja verrataan keskenään, jotta niistä tunnistettaisiin mahdollisia säännönmukaisuuksia, trendejä tai muita häiriöille yhteisiä piirteitä.</t>
  </si>
  <si>
    <t>Cybersecurity incidents are correlated to support the discovery of patterns, trends, and other common features</t>
  </si>
  <si>
    <t>Kyberhäiriöiden tietoja verrataan keskenään, jotta niistä tunnistettaisiin mahdollisia säännönmukaisuuksia, trendejä tai muita yhteisiä piirteitä.</t>
  </si>
  <si>
    <t>Cybersecurity incident response personnel are identified, and roles are assigned, at least in an ad hoc manner</t>
  </si>
  <si>
    <t>Kyberhäiriöihin reagoimista varten on tunnistettu soveltuvat työntekijät ja heille on annettu roolit (ainakin tapauskohtaisesti). Tasolla 1 tämän ei tarvitse olla systemaattista ja säännöllistä.</t>
  </si>
  <si>
    <t>Cybersecurity event and incident response personnel are identified and roles are assigned, at least in an ad hoc manner</t>
  </si>
  <si>
    <t>Kybertapahtumiin ja -häiriöihin reagoimista varten on tunnistettu soveltuvat työntekijät ja osoitettu heille heidän roolinsa. Tasolla 1 tämän ei tarvitse olla systemaattista ja säännöllistä.</t>
  </si>
  <si>
    <t>Responses to cybersecurity incidents are executed, at least in an ad hoc manner, to limit impact to the function and restore normal operations</t>
  </si>
  <si>
    <t>Kyberhäiriöihin reagoidaan siten, että toiminnalla (voidaan toteuttaa tapauskohtaisesti) rajoitetaan toimintoon kohdistuvaa vaikutusta ja palautetaan toiminta normaaliksi. Tasolla 1 tämän ei tarvitse olla systemaattista ja säännöllistä.</t>
  </si>
  <si>
    <t>Responses to cybersecurity events and incidents are executed, at least in an ad hoc manner, to limit impact to the function and restore normal operations</t>
  </si>
  <si>
    <t>Kybertapahtumiin- ja häiriöihin reagoidaan siten, että rajoitetaan toimintoon kohdistuvaa vaikutusta ja palautetaan toiminta normaaliksi. Tasolla 1 tämän ei tarvitse olla systemaattista ja säännöllistä.</t>
  </si>
  <si>
    <t>Reporting of incidents is performed (for example, internal reporting, ICS-CERT, relevant ISACs), at least in an ad hoc manner</t>
  </si>
  <si>
    <t>Kyberhäiriöistä tuotetaan raportointia (esimerkiksi sisäisesti, CERT-FI tai soveltuville ISAC-ryhmille). Tasolla 1 tämän ei tarvitse olla systemaattista ja säännöllistä.</t>
  </si>
  <si>
    <t>Cybersecurity incident response plans that address all phases of the incident lifecycle are established and maintained</t>
  </si>
  <si>
    <t>Kyberhäiriöiden reagoimisen varalle on luotu suunnitelma, jota pidetään yllä ja joka kattaa koko häiriönhallinnan elinkaaren.</t>
  </si>
  <si>
    <t>Cybersecurity incident response is executed according to defined plans and procedures</t>
  </si>
  <si>
    <t>Kyberhäiriöihin reagoidaan määriteltyjen suunnitelmien ja menettelytapojen mukaisesti.</t>
  </si>
  <si>
    <t>Cybersecurity event and incident response is executed according to defined plans and procedures</t>
  </si>
  <si>
    <t>Kybertapahtumiin ja -häiriöihin reagoidaan määriteltyjen suunnitelmien ja prosessien mukaisesti.</t>
  </si>
  <si>
    <t>Cybersecurity incident response plans include a communications plan for internal and external stakeholders</t>
  </si>
  <si>
    <t>Kyberhäiriöiden hallintasuunnitelma sisältää viestintäsuunnitelman, joka kattaa sekä sisäiset että ulkoiset sidosryhmät</t>
  </si>
  <si>
    <t>Cybersecurity incident response plan exercises are conducted periodically and according to defined triggers, such as system changes and external events</t>
  </si>
  <si>
    <t>Kyberhäiriöihin reagoinnin suunnitelmia harjoitellaan määräajoin ja määriteltyjen tilanteiden kuten järjestelmämuutosten tai ulkoisten tapahtumien yhteydessä.</t>
  </si>
  <si>
    <t>Cybersecurity event and incident response plan exercises are conducted periodically and according to defined triggers, such as system changes and external events</t>
  </si>
  <si>
    <t>Kyberhäiriöihin ja -tapahtumiin reagoinnin suunnitelmia harjoitellaan aika ajoin ja määriteltyjen tilanteiden kuten järjestelmämuutosten tai ulkoisten tapahtumien yhteydessä.</t>
  </si>
  <si>
    <t>Cybersecurity incident lessons-learned activities are performed and corrective actions are taken, including updates to the incident response plan</t>
  </si>
  <si>
    <t>Kyberhäiriöiden perusteella toteutetuista toimista otetaan opiksi ja korjaavia toimenpiteitä toteutetaan, mukaan lukien toimintasuunnitelmien päivittäminen.</t>
  </si>
  <si>
    <t>Cybersecurity event and incident lessons-learned activities are performed and corrective actions are taken, including updates to the incident response plan</t>
  </si>
  <si>
    <t>Kybertapahtumien ja -häiriöiden perusteella toteutetuista toimista otetaan opiksi ja korjaavia toimenpiteitä toteutetaan (mukaan lukien valmiussuunnitelmien päivittäminen).</t>
  </si>
  <si>
    <t>Cybersecurity incident root-cause analysis is performed and corrective actions are taken, including updates to the incident response plan</t>
  </si>
  <si>
    <t>Kyberhäiriöiden juurisyyt analysoidaan ja korjaavia toimenpiteitä toteutetaan, mukaan lukien toimintasuunnitelmien päivittäminen.</t>
  </si>
  <si>
    <t>Cybersecurity event and incident root-cause analysis is performed and corrective actions are taken, including updates to the incident response plan</t>
  </si>
  <si>
    <t>Kybertapahtumien ja -häiriöiden juurisyyt analysoidaan ja korjaavia toimenpiteitä toteutetaan (mukaan lukien valmiussuunnitelmien päivittäminen).</t>
  </si>
  <si>
    <t>Cybersecurity incident responses are coordinated with vendors, law enforcement, and other external entities as appropriate, including support for evidence collection and preservation</t>
  </si>
  <si>
    <t>Kyberhäiriöihin reagointi koordinoidaan soveltuvin osin toimittajien, viranomaisten ja muiden ulkopuolisten tahojen kanssa. Tähän kuuluu tukitoimet todistusaineiston keräämiselle ja säilyttämiselle.</t>
  </si>
  <si>
    <t>Cybersecurity event and incident responses are coordinated with vendors, law enforcement, and other external entities as appropriate, including support for evidence collection and preservation</t>
  </si>
  <si>
    <t>Kybertapahtumiin ja -häiriöihin reagointi koordinoidaan soveltuvin osin toimittajien, viranomaisten ja muiden ulkopuolisten tahojen kanssa. Tähän kuuluu todistusaineiston kerääminen ja säilyttäminen.</t>
  </si>
  <si>
    <t>Cybersecurity incident response personnel participate in joint cybersecurity exercises with other organizations</t>
  </si>
  <si>
    <t>Kyberhäiriöiden käsittelyyn ja reagointiin osallistuvat työntekijät ottavat osaa yhteisiin harjoituksiin muiden organisaatioiden kanssa (esim. työpöytäharjoitukset, simulaatiot).</t>
  </si>
  <si>
    <t>Cybersecurity event and incident response personnel participate in joint cybersecurity exercises with other organizations</t>
  </si>
  <si>
    <t>Kybertapahtumien ja -häiriöiden käsittelyyn ja reagointiin osallistuvat työntekijät ottavat osaa yhteisiin harjoituksiin muiden organisaatioiden kanssa (esim. työpöytäharjoitukset, simulaatiot).</t>
  </si>
  <si>
    <t>Cybersecurity incident responses leverage and trigger predefined states of operation (SITUATION-3g)</t>
  </si>
  <si>
    <t>Kyberhäiriöihin reagoinnissa noudatetaan ennalta määriteltyjä toimintatiloja [kts. SITUATION-3g].</t>
  </si>
  <si>
    <t>Cybersecurity event and incident responses leverage and trigger predefined states of operation (SITUATION-3h)</t>
  </si>
  <si>
    <t>Kybertapahtumiin ja -häiriöihin reagoinnissa noudatetaan ennalta määriteltyjä toimintatiloja [kts. SITUATION-3h].</t>
  </si>
  <si>
    <t>Continuity plans are developed to sustain and restore operation of the function if a cybersecurity event or incident occurs, at least in an ad hoc manner</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</si>
  <si>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</si>
  <si>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Data backups are available and tested, at least in an ad hoc manner</t>
  </si>
  <si>
    <t>Tiedoista on saatavilla varmuuskopiot, joita testaan. Tasolla 1 tämän ei tarvitse olla systemaattista ja säännöllistä.</t>
  </si>
  <si>
    <t>IT and OT assets requiring spares are identified, at least in an ad hoc manner</t>
  </si>
  <si>
    <t>Varaosia tarvitsevat IT-laitteet (ja mahdolliset OT-laitteet) on tunnistettu. Tasolla 1 tämän ei tarvitse olla systemaattista ja säännöllistä.</t>
  </si>
  <si>
    <t>Continuity plans address potential impacts from cybersecurity incidents</t>
  </si>
  <si>
    <t>Jatkuvuussuunnitelmat sisältävät arviot mahdollisten kyberhäiriöiden vaikutuksista.</t>
  </si>
  <si>
    <t>An analysis of the impacts from potential cybersecurity events informs the development of continuity plans</t>
  </si>
  <si>
    <t>Jatkuvuussuunnitelmien kehittämisessä huomioidaan arvio mahdollisten kybertapahtumien vaikutuksista.</t>
  </si>
  <si>
    <t>The assets and activities necessary to sustain minimum operations of the function are identified and documented in continuity plans</t>
  </si>
  <si>
    <t>Jatkuvuussuunnitelmissa on tunnistettu ja dokumentoitu ne laitteet, ohjelmistot ja tietovarannot sekä toiminnat, jotka minimissään tarvitaan toiminnon toiminnan ylläpitämiseksi.</t>
  </si>
  <si>
    <t>Continuity plans address IT, OT, and information assets that are important to the delivery of the function, including the availability of backup data and replacement, redundant, and spare IT and OT assets</t>
  </si>
  <si>
    <t>Jatkuvuussuunnitelmat käsittelevät toiminnon kannalta tärkeät IT- ja OT-laitteet, ohjelmistot ja tietovarannot. Mukaan lukien varmuuskopioiden saatavuuden sekä korvaavat, varmennetut ja varalla olevat (IT ja OT) laitteet ja ohjelmistot. (Huomioi myös mahdolliset OT-laitteet, -ohjelmistot ja tietovarannot).</t>
  </si>
  <si>
    <t>Continuity plans address IT, OT, and information assets important to the delivery of the function, including the availability of backup data and replacement, redundant, and spare IT and OT assets (ASSET-1a, ASSET-2a)</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</si>
  <si>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</si>
  <si>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Recovery time objectives (RTOs) and recovery point objectives (RPOs) for assets that are important to the delivery of the function are incorporated into continuity plans</t>
  </si>
  <si>
    <t>Jatkuvuussuunnitelmiin kuuluu toipumisajan ("RTO, Recovery Time Objective") ja toipumispisteen ("Recovery Point Objective, RPO") määrittely toiminnon kannalta tärkeille laitteille, ohjelmistoille ja tietovarannoille.</t>
  </si>
  <si>
    <t>Recovery time objectives (RTOs) and recovery point objectives (RPOs) for assets important to the delivery of the function are incorporated into continuity plans (ASSET-1a, ASSET-2a)</t>
  </si>
  <si>
    <t>Jatkuvuussuunnitelmiin kuuluu toipumisajan ("RTO, Recovery Time Objective") ja toipumispisteen ("Recovery Point Objective, RPO") määrittely toiminnon kannalta tärkeille laitteille, ohjelmistoille ja tietovarannoille [kts. ASSET-1a, ASSET-2a].</t>
  </si>
  <si>
    <t>Cybersecurity incident criteria that trigger the execution of continuity plans are established and communicated to incident response and continuity management personnel</t>
  </si>
  <si>
    <t>Jatkuvuussuunnitelman käyttöönottamisen kriteerit kyberhäiriötilanteissa on määritetty ja viestitty häiriöiden käsittelystä ja valmiussuunnitelmista vastuussa oleville työntekijöille.</t>
  </si>
  <si>
    <t>Continuity plans are tested through evaluations and exercises periodically and according to defined triggers, such as system changes and external events</t>
  </si>
  <si>
    <t>Jatkuvuussuunnitelmat testataan arvioimalla ja/tai harjoittelemalla aika ajoin ja määriteltyjen tilanteiden kuten järjestelmämuutosten tai ulkoisten tapahtumien yhteydessä.</t>
  </si>
  <si>
    <t>Cybersecurity controls protecting backup data are equivalent to or more rigorous than controls protecting source data</t>
  </si>
  <si>
    <t xml:space="preserve"> Varmuuskopiota suojaavat kyberturvallisuus kontrollit / hallintakeinot ovat yhtä hyvät tai perusteellisemmat kuin kontrollit, jotka suojaavat varmuuskopioitavaa tietoa.</t>
  </si>
  <si>
    <t>Data backups are logically or physically separated from source data</t>
  </si>
  <si>
    <t>Varmuuskopiot on erotettu sekä loogisesti että fyysisesti varmuuskopioidusta tiedosta.</t>
  </si>
  <si>
    <t>Spares for selected IT and OT assets are available</t>
  </si>
  <si>
    <t>Varaosia on saatavilla niitä tarvitseviin IT-laitteisiin (ja mahdollisiin OT-laitteisiin).</t>
  </si>
  <si>
    <t>Continuity plans are aligned with identified risks and the organization’s threat profile (THREAT-2e) to ensure coverage of identified risk categories and threats</t>
  </si>
  <si>
    <t>Jatkuvuussuunnitelmissa on huomioitu tunnistetut riskit ja organisaation uhkaprofiili [kts. THREAT-2e], jotta katetaan tunnistetut riskikategoriat ja uhat.</t>
  </si>
  <si>
    <t>Continuity plans are aligned with identified risks (RISK-2a) and the organization’s threat profile (THREAT-2d) to ensure coverage of identified risk categories and threats</t>
  </si>
  <si>
    <t>Jatkuvuussuunnitelmat ovat linjassa tunnistettujen riskien kanssa [kts. RISK-2a] ja organisaation uhkaprofiiliin [kts. THREAT-2d], jotta huomioidaan tunnistetut riskikategoriat ja uhat.</t>
  </si>
  <si>
    <t>Continuity plan exercises address higher priority risks</t>
  </si>
  <si>
    <t>Jatkuvuusharjoituksiin sisältyy korkean prioriteetin riskeihin varautuminen.</t>
  </si>
  <si>
    <t>Continuity plan exercises address higher priority risks (RISK-3a)</t>
  </si>
  <si>
    <t>Jatkuvuusharjoituksissa käsitellään korkean prioriteetin riskit [kts. RISK-3a].</t>
  </si>
  <si>
    <t>The results of continuity plan testing or activation are compared to recovery objectives, and plans are improved accordingly</t>
  </si>
  <si>
    <t>Jatkuvuussuunnitelmien testauksesta tai tositilanteista saatuja havaintoja verrataan asetettuihin toipumistavoitteisiin ja suunnitelmia kehitetään näiden havaintojen perusteella.</t>
  </si>
  <si>
    <t>Continuity plans are periodically reviewed and updated</t>
  </si>
  <si>
    <t>Jatkuvuussuunnitelmien sisältö tarkastetaan ja päivitetään määräajoin.</t>
  </si>
  <si>
    <t>Cybersecurity incident content within continuity plans is periodically reviewed and updated</t>
  </si>
  <si>
    <t>Jatkuvuussuunnitelmien kyberhäiriöihin liittyvä sisältö tarkastetaan ja päivitetään aika ajoin.</t>
  </si>
  <si>
    <t>Documented procedures are established, followed, and maintained for activities in the RESPONSE domain</t>
  </si>
  <si>
    <t>RESPONSE-osion toimintaa varten on määritetty dokumentoidut toimintatavat, joita noudatetaan ja päivitetään säännöllisesti.</t>
  </si>
  <si>
    <t>Adequate resources (people, funding, and tools) are provided to support activities in the RESPONSE domain</t>
  </si>
  <si>
    <t>RESPONSE-osion toimintaa varten on tarjolla riittävät resurssit (henkilöstö, rahoitus ja työkalut).</t>
  </si>
  <si>
    <t>Up-to-date policies or other organizational directives define requirements for activities in the RESPONSE domain</t>
  </si>
  <si>
    <t>RESPONSE-osion toimintaa ohjataan vaatimuksilla, jotka on asetettu organisaation johtotason politiikassa (tai vastaavassa ohjeistuksessa).</t>
  </si>
  <si>
    <t>Responsibility, accountability, and authority for the performance of activities in the RESPONSE domain are assigned to personnel</t>
  </si>
  <si>
    <t>RESPONSE-osion toimintaa suorittaville työntekijöille on määritelty vastuut, velvoitteet ja valtuutukset tehtäviensä suorittamista varten.</t>
  </si>
  <si>
    <t>Personnel performing activities in the RESPONSE domain have the skills and knowledge needed to perform their assigned responsibilities</t>
  </si>
  <si>
    <t>RESPONSE-osion toimintaa suorittavilla työntekijöillä on riittävät tiedot ja taidot tehtäviensä suorittamiseen.</t>
  </si>
  <si>
    <t>RESPONSE-osion toiminnan suorittamiseen tarvittavat vastuut, tilivelvollisuudet ja valtuutukset on jalkautettu soveltuville työntekijöille.</t>
  </si>
  <si>
    <t>The effectiveness of activities in the RESPONSE domain is evaluated and tracked</t>
  </si>
  <si>
    <t>RESPONSE-osion toiminnan vaikuttavuutta arvioidaan ja seurataan.</t>
  </si>
  <si>
    <t>The organization has a strategy for cyber risk management, which may be developed and managed in an ad hoc manner</t>
  </si>
  <si>
    <t>Organisaation kyberriskienhallintaa ohjaa suunnitelma (esimerkiksi strategia tai vastaava johtotason politiikka). Tasolla 1 sen kehittämisen ja ylläpidon ei tarvitse olla systemaattista ja säännöllistä.</t>
  </si>
  <si>
    <t>A strategy for cyber risk management is established and maintained in alignment with the organization’s cybersecurity program strategy (PROGRAM-1b) and enterprise architecture</t>
  </si>
  <si>
    <t>Organisaation kyberriskienhallintaa ohjaa järjestelmällinen toimintasuunnitelma, jota ylläpidetään säännöllisesti ja joka tukee organisaation laajempaa kyberturvallisuuden kehittämisen suunnitelmaa [kts. PROGRAM-1b) ja organisaation yritysarkkitehtuuria (myös "kokonaisarkkitehtuuri").</t>
  </si>
  <si>
    <t>A strategy for cyber risk management is established and maintained to support the organization’s cybersecurity program strategy (PROGRAM-1b) and enterprise architecture</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</si>
  <si>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</si>
  <si>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The cyber risk management program is established and maintained to perform cyber risk management activities according to the cyber risk management strategy</t>
  </si>
  <si>
    <t>Kyberriskienhallintaohjelma on määritelty ja sitä ylläpidetään. Se määrittää kyberriskienhallintatoimet, jotka perustuvat organisaation kyberriskienhallintastrategiaan / toimintasuunnitelmaan.</t>
  </si>
  <si>
    <t>Information from RISK domain activities is communicated to relevant stakeholders</t>
  </si>
  <si>
    <t>Kyberriskienhallinnan toimenpiteistä jaetaan tietoa soveltuville sidosryhmille.</t>
  </si>
  <si>
    <t>Governance for the cyber risk management program is established and maintained</t>
  </si>
  <si>
    <t>Kyberriskienhallintaa varten on määritetty hallintamalli (ref. "governance"), jota ylläpidetään säännöllisesti. Hallintamalliin kuuluvat mm. riskienhallinnan vastuut, velvollisuudet ja päätöksentekorakenteet.</t>
  </si>
  <si>
    <t>Senior management sponsorship for the cyber risk management program is visible and active</t>
  </si>
  <si>
    <t xml:space="preserve">Organisaation johto tukee aktiivisesti ja näkyvästi organisaation kyberriskienhallintaohjelmaa . </t>
  </si>
  <si>
    <t>The cyber risk management program aligns with the organization's mission and objectives</t>
  </si>
  <si>
    <t>Organisaation kyberriskienhallinnan ohjelma on linjassa organisaation toiminta-ajatuksen (missio) ja tavoitteiden kanssa.</t>
  </si>
  <si>
    <t>A cyber risk management program is established and maintained to implement and perform activities in the RISK domain in alignment with the organization’s mission and objectives</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</si>
  <si>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</si>
  <si>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The cyber risk management program is coordinated with the organization’s enterprise-wide risk management program</t>
  </si>
  <si>
    <t>Kyberriskienhallintaohjelma on yhteensovitettu koko organisaation laajuisen riskienhallintaohjelman kanssa.</t>
  </si>
  <si>
    <t>The cyber risk strategy and program activities are coordinated with the organization’s enterprise-wide risk management strategy and program</t>
  </si>
  <si>
    <t>Kyberriskienhallintaprosessin ja -suunnitelman mukaisia toimenpiteitä ohjaa koko organisaation laajuinen riskienhallintaprosessi ja -suunnitelma.</t>
  </si>
  <si>
    <t>Cyber risks are identified, at least in an ad hoc manner</t>
  </si>
  <si>
    <t>Kyberriskejä tunnistetaan. Tasolla 1 tämän ei tarvitse olla systemaattista ja säännöllistä.</t>
  </si>
  <si>
    <t>A defined method is used to identify cyber risks</t>
  </si>
  <si>
    <t>Kyberriskien tunnistamiseen käytetään määriteltyjä menetelmiä.</t>
  </si>
  <si>
    <t>Stakeholders from appropriate operations and business areas participate in the identification of cyber risks</t>
  </si>
  <si>
    <t xml:space="preserve">Kyberriskien tunnistamiseen osallistuu soveltuvilta osin sidosryhmiä operatiivisista ja liiketoimintayksiköistä. </t>
  </si>
  <si>
    <t>Identified cyber risks are consolidated into categories (for example, data breaches, insider mistakes, ransomware, OT control takeover) to facilitate management at the category level</t>
  </si>
  <si>
    <t>Tunnistetut kyberriskit jaetaan erillisiin kategorioihin, jotta riskejä voidaan hallita kategoriakohtaisesti (kategorioita voivat olla esimerkiksi tietovuodot, sisäiset virheet, ransomware tai OT-laitteiden kaappaus).</t>
  </si>
  <si>
    <t>Cyber risk categories and cyber risks are documented in a risk register or other artifact</t>
  </si>
  <si>
    <t>Kyberriskit ja kyberriskikategoriat dokumentoidaan riskirekisteriin (tai vastaavaan tietovarastoon).</t>
  </si>
  <si>
    <t>Cyber risk categories and cyber risks are assigned to risk owners</t>
  </si>
  <si>
    <t>Kyberriskeille ja kyberriskikategorioille on nimitetty omistajat.</t>
  </si>
  <si>
    <t>Cyber risk identification activities are performed periodically and according to defined triggers, such as system changes and external events</t>
  </si>
  <si>
    <t>Kyberriskien tunnistamista tehdään aika ajoin ja määriteltyjen tilanteiden, kuten järjestelmämuutosten tai ulkoisten kybertapahtumien yhteydessä.</t>
  </si>
  <si>
    <t>Cyber risk identification activities leverage asset inventory and prioritization information from the ASSET domain, such as IT and OT asset end of support, single points of failure, information asset risk of disclosure, tampering, or destruction</t>
  </si>
  <si>
    <t xml:space="preserve">Kyberriskien tunnistamistoimissa hyödynnetään ASSET-osion laitteiden, ohjelmistojen ja tietovarantojen rekisterejä sekä priorisointitietoja. Esimerkkinä IT- ja OT-laitteiden elinkaaritiedot, kriittiset laitteet sekä tietovarantojen vuotamiseen, muuttamiseen tai tuhoutumiseen liittyvät riskit. </t>
  </si>
  <si>
    <t>Cyber risk identification activities leverage asset inventory and prioritization information from the ASSET domain</t>
  </si>
  <si>
    <t>Kyberriskien tunnistamisessa hyödynnetään ASSET-osion laitteiden, ohjelmistojen ja tietovarantojen rekisterejä sekä priorisointitietoja.</t>
  </si>
  <si>
    <t>Vulnerability management information from THREAT domain activities is used to update cyber risks and identify new risks (such as risks arising from vulnerabilities that pose an ongoing risk to the organization or newly identified vulnerabilities)</t>
  </si>
  <si>
    <t>Uhkien hallinnan -osion [kts. THREAT] toimilla tuotettua  haavoittuvuustietoa käytetään uusien kyberriskien tunnistamiseen ja olemassa olevien kyberriskien päivittämiseen (esimerkiksi tunnistamaan haavoittuvuuksista aiheutuvia riskejä, jotka voivat olla jatkuvia tai aiheutua uudesta, vastatunnistetusta haavoittuvuudesta)</t>
  </si>
  <si>
    <t>Vulnerability management information from THREAT domain activities is used to update cyber risks and identify new risks (such as risks arising from new or unmitigated vulnerabilities)</t>
  </si>
  <si>
    <t>Haavoittuvuustietoa uhkien hallinnan osiosta [kts. THREAT] käytetään uusien kyberriskien tunnistamiseen ja olemassa olevien kyberriskien päivittämiseen (esimerkiksi tunnistamaan riskejä, jotka johtuvat havaituista ja/tai paikkaamattomista haavoittuvuuksista).</t>
  </si>
  <si>
    <t>Threat management information from THREAT domain activities is used to update cyber risks and identify new risks</t>
  </si>
  <si>
    <t>Uhkatietoa uhkien hallinnan osiosta [kts. THREAT] käytetään uusien kyberriskien tunnistamiseen ja olemassa olevien kyberriskien päivittämiseen.</t>
  </si>
  <si>
    <t>Information from THIRD-PARTIES domain activities is used to update cyber risks and identify new risks</t>
  </si>
  <si>
    <t>Kumppaniverkoston riskienhallinnan osion toimenpiteistä [kts. THIRDPARTY] saatua tietoa käytetään uusien kyberriskien tunnistamiseen ja olemassa olevien kyberriskien päivittämiseen.</t>
  </si>
  <si>
    <t>Information from ARCHITECTURE domain activities (such as unmitigated architectural conformance gaps) is used to update cyber risks and identify new risks</t>
  </si>
  <si>
    <t>Kyberarkkitehtuuri-osion [kts. ARCHITECTURE] toimilla tuotettua tietoa (kuten käsittelemättömät poikkeamat organisaation tavoitelemassa kyberarkkitehtuurissa) käytetään  uusien kyberriskien tunnistamiseen ja olemassa olevien kyberriskien päivittämiseen</t>
  </si>
  <si>
    <t>Conformance gaps between as built systems and networks and the cybersecurity architecture are used to update cyber risks and identify new risks (ARCHITECTURE-1h)</t>
  </si>
  <si>
    <t>Poikkeamia organisaation tavoitellun kyberarkkitehtuurin ja toteutettujen järjestelmien ja verkkojen välillä käytetään hyväksi uusien kyberriskien tunnistamiseen ja olemassa olevien kyberriskien päivittämiseen [kts. ARCHITECTURE-1h].</t>
  </si>
  <si>
    <t>Cyber risk identification considers risks that may arise from or impact critical infrastructure or other interdependent organizations</t>
  </si>
  <si>
    <t>Kyberriskien tunnistamisessa huomioidaan riskit, jotka aiheutuvat kriittisestä infrastruktuurista tai keskinäisriippuvaisista organisaatioista tai kohdistuvat niihin.</t>
  </si>
  <si>
    <t>Cyber risk identification considers risks that may arise from or impact critical infrastructure or other interconnected organizations</t>
  </si>
  <si>
    <t>Kyberriskien tunnistamisessa huomioidaan riskit, jotka kohdistuvat kriittiseen infrastruktuuriin tai keskinäisriippuvaisiin organisaatioihin.</t>
  </si>
  <si>
    <t>Cyber risks are prioritized based on estimated impact, at least in an ad hoc manner</t>
  </si>
  <si>
    <t>Kyberriskit priorisoidaan niiden arvioidun vaikutuksen perusteella. Tasolla 1 tämän ei tarvitse olla systemaattista ja säännöllistä.</t>
  </si>
  <si>
    <t>Defined criteria are used to prioritize cyber risks (for example, impact to the organization, impact to the community, likelihood, susceptibility, risk tolerance)</t>
  </si>
  <si>
    <t>Määriteltyjä kriteerejä käytetään kyberriskien priorisoinnissa (esimerkiksi vaikutus organisaatioon, yhteiskunnallinen vaikutus,  todennäköisyys, alttius, riskinsietokyky).</t>
  </si>
  <si>
    <t>Defined criteria are used to prioritize cyber risk categories and cyber risks (for example, impact, likelihood, susceptibility, risk tolerance)</t>
  </si>
  <si>
    <t>Määriteltyjä kriteerejä käytetään kyberriskien ja kyberriskikategorioiden priorisoinnissa (esimerkiksi vaikutus, todennäköisyys, alttius, riskinsietokyky).</t>
  </si>
  <si>
    <t>A defined method is used to estimate impact for higher priority cyber risks (for example, comparison to actual events, risk quantification)</t>
  </si>
  <si>
    <t>Korkean prioriteetin kyberriskien vaikutusta (impact) arvioidaan noudattaen määriteltyjä menetelmiä (esimerkiksi vertaamalla toteutuneisiin tapauksiin tai kvantifioimalla riski).G228</t>
  </si>
  <si>
    <t>A defined method is used to estimate impact for higher priority cyber risk categories and cyber risks (for example, comparison to actual events, risk quantification)</t>
  </si>
  <si>
    <t>Korkean prioriteetin kyberriskien ja kyberriskikategorioiden vaikutus arvioidaan noudattaen määriteltyjä menetelmiä (esimerkiksi vertaamalla toteutuneisiin tapauksiin tai kvantifioimalla riski).</t>
  </si>
  <si>
    <t>Defined methods are used to analyze higher priority cyber risks (for example, analyzing the prevalence of types of attacks to estimate likelihood, using the results of controls assessments to estimate susceptibility)</t>
  </si>
  <si>
    <t>Korkeamman prioriteetin kyberriskit analysoidaan noudattaen määriteltyjä menetelmiä (esimerkiksi analysoimalla toteutuneiden tapausten yleisyyttä riskin todennäköisyyden arvioimiseksi tai hyödyntämällä suojausmekanismien arvioinneista saatuja tuloksia kohteen riskialttiuden määrittelyyn).</t>
  </si>
  <si>
    <t>Defined methods are used to analyze higher priority cyber risk categories and cyber risks (for example, analyzing the prevalence of types of attacks to estimate likelihood, using the results of controls assessments to estimate susceptibility)</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</si>
  <si>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</si>
  <si>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Organizational stakeholders from appropriate operations and business functions participate in the analysis of higher priority cyber risks</t>
  </si>
  <si>
    <t>Organisaation sidosryhmät soveltuvista operatiivisen toiminnan ja liiketoiminnan yksiköistä osallistuvat korkeamman prioriteetin kyberriskien analysointiin.</t>
  </si>
  <si>
    <t>Organizational stakeholders from appropriate operations and business functions support the analysis of higher priority cyber risk categories and cyber risks</t>
  </si>
  <si>
    <t>Cyber risks are removed from the risk register or other artifact used to document and manage identified risks when they no longer require tracking or response</t>
  </si>
  <si>
    <t xml:space="preserve">Kun kyberriskit eivät enää vaadi seurantaa tai toimenpiteitä, ne poistetaan riskirekisteristä tai muusta tallennuspaikasta, jota on käytetty riskin dokumentointiin ja hallintaan. </t>
  </si>
  <si>
    <t>Cyber risk categories and cyber risks are retired when they no longer require tracking or response</t>
  </si>
  <si>
    <t>Kyberriskikategorioiden tai kyberriskien aktiivinen seuranta päätetään vasta sen jälkeen, kun ne eivät enää vaadi seuraamista tai toimenpiteitä.</t>
  </si>
  <si>
    <t>Cyber risk analyses are updated periodically and according to defined triggers, such as system changes, external events, and information from other model domains</t>
  </si>
  <si>
    <t xml:space="preserve">Kyberriskianalyysit päivitetään määräajoin ja määriteltyjen tilanteiden kuten järjestelmämuutosten tai ulkoisten tapahtumien yhteydessä.  </t>
  </si>
  <si>
    <t>Cyber risk analyses are updated periodically and according to defined triggers, such as system changes and external events</t>
  </si>
  <si>
    <t>Kyberriskianalyysit päivitetään aika ajoin ja määriteltyjen tilanteiden kuten järjestelmämuutosten tai ulkoisten tapahtumien yhteydessä.</t>
  </si>
  <si>
    <t>Risk responses (such as mitigate, accept, avoid, or transfer) are implemented to address cyber risks, at least in an ad hoc manner</t>
  </si>
  <si>
    <t>Riskeihin reagointikeinot (kuten riskin pienentäminen, hyväksyminen, välttäminen tai siirtäminen) ovat käytössä kyberriskeille. Tasolla 1 tämän ei tarvitse olla systemaattista ja säännöllistä.</t>
  </si>
  <si>
    <t>Risk responses (such as mitigate, accept, avoid, or transfer) are implemented to address cyber risk categories and cyber risks, at least in an ad hoc manner</t>
  </si>
  <si>
    <t>Riskeihin reagointikeinot (kuten riskin pienentäminen, hyväksyminen, välttäminen tai siirtäminen) ovat käytössä kyberriskeille ja kyberriskikategorioille. Tasolla 1 tämän ei tarvitse olla systemaattista ja säännöllistä.</t>
  </si>
  <si>
    <t>A defined method is used to select and implement risk responses based on analysis and prioritization</t>
  </si>
  <si>
    <t>Riskeihin reagoimisen keinot valitaan ja toteutetaan noudattaen määriteltyjä menetelmiä, jotka pohjautuvat analysointiin ja priorisointiin.</t>
  </si>
  <si>
    <t>Cybersecurity controls are evaluated to determine whether they are designed appropriately and are operating as intended to mitigate identified cyber risks</t>
  </si>
  <si>
    <t>Kyberturvallisuuden suojausmekanismien suunnittelun onnistumista ja niiden tosiasiallista vaikutusta kyberriskien pienenemiseen arvioidaan.</t>
  </si>
  <si>
    <t>Results from cyber risk impact analyses and cybersecurity control evaluations are reviewed together by enterprise leadership to determine whether cyber risks are sufficiently mitigated, and risk tolerances are not exceeded</t>
  </si>
  <si>
    <t>Yritysjohto tarkastaa sekä kyberriskien vaikutusarviointien että kyberturvallisuuden suojausmekanismien arviointien tulokset varmistuakseen riskienhallinnan riittävyydestä ja siitä, että riskit ovat organisaation riskinottohalukkuuden mukaisia.</t>
  </si>
  <si>
    <t>Results from cyber risk impact analyses and cybersecurity control evaluations are reviewed together by enterprise leadership to determine whether cyber risks are sufficiently mitigated and risk tolerances are not exceeded</t>
  </si>
  <si>
    <t>Risk responses (such as mitigate, accept, avoid, or transfer) are reviewed periodically by leadership to determine whether they are still appropriate</t>
  </si>
  <si>
    <t>Yritysjohto tarkastaa riskeihin reagoimisen keinot (kuten riskin pienentäminen, hyväksyminen, välttäminen tai siirtäminen) aika ajoin varmistuakseen niiden soveltuvuudesta.</t>
  </si>
  <si>
    <t>Documented procedures are established, followed, and maintained for activities in the RISK domain</t>
  </si>
  <si>
    <t>RISK-osion toimintaa varten on määritetty dokumentoidut toimintatavat, joita noudatetaan ja päivitetään säännöllisesti.</t>
  </si>
  <si>
    <t>Adequate resources (people, funding, and tools) are provided to support activities in the RISK domain</t>
  </si>
  <si>
    <t>RISK-osion toimintaa varten on tarjolla riittävät resurssit (henkilöstö, rahoitus ja työkalut).</t>
  </si>
  <si>
    <t>Up-to-date policies or other organizational directives define requirements for activities in the RISK domain</t>
  </si>
  <si>
    <t>RISK-osion toimintaa ohjataan vaatimuksilla, jotka on asetettu organisaation johtotason politiikassa (tai vastaavassa ohjeistuksessa).</t>
  </si>
  <si>
    <t>Responsibility, accountability, and authority for the performance of activities in the RISK domain are assigned to personnel</t>
  </si>
  <si>
    <t>RISK-osion toiminnan suorittamiseen tarvittavat vastuut, tilivelvollisuudet ja valtuutukset on jalkautettu soveltuville työntekijöille.</t>
  </si>
  <si>
    <t>Personnel performing activities in the RISK domain have the skills and knowledge needed to perform their assigned responsibilities</t>
  </si>
  <si>
    <t>RISK-osion toimintaa suorittavilla työntekijöillä on riittävät tiedot ja taidot tehtäviensä suorittamiseen.</t>
  </si>
  <si>
    <t>The effectiveness of activities in the RISK domain is evaluated and tracked</t>
  </si>
  <si>
    <t>RISK-osion toiminnan vaikuttavuutta arvioidaan ja seurataan.</t>
  </si>
  <si>
    <t>Logging is occurring for assets that are important to the delivery of the function, at least in an ad hoc manner</t>
  </si>
  <si>
    <t>Lokitietoa kerätään toiminnon kannalta tärkeistä laitteista, ohjelmistoista ja tietovarannoista (ainakin tapauskohtaisesti). Tasolla 1 tämän ei tarvitse olla systemaattista ja säännöllistä.</t>
  </si>
  <si>
    <t>Logging is occurring for assets important to the delivery of the function, at least in an ad hoc manner (ASSET-1a, ASSET-2a)</t>
  </si>
  <si>
    <t>Lokitietoa kerätään toiminnon kannalta tärkeistä laitteista, ohjelmistoista ja tietovarannoista [kts. ASSET-1a, ASSET-2a]. Tasolla 1 tämän ei tarvitse olla systemaattista ja säännöllistä.</t>
  </si>
  <si>
    <t>Logging is occurring for assets within the function that may be leveraged to achieve a threat objective, wherever feasible</t>
  </si>
  <si>
    <t>Lokitietoa kerätään sellaisista laitteista, ohjelmistoista ja tietovarannoista, joita voitaisiin käyttää hyökkääjän tavoitteen saavuttamiseen.</t>
  </si>
  <si>
    <t>Logging requirements are established and maintained for IT and OT assets that are important to the delivery of the function and assets within the function that may be leveraged to achieve a threat objective</t>
  </si>
  <si>
    <t xml:space="preserve">IT- ja OT-laitteille, ohjelmistoille ja tietovarannoille, jotka ovat tärkeitä toiminnon kannalta tai joita hyökkääjä voisi hyödyntää tavoitteensa saavuttamiseen, on määritetty ja ylläpidetty lokitusvaatimuksia. </t>
  </si>
  <si>
    <t>Logging requirements are established and maintained for assets important to the delivery of the function and assets within the function that may be leveraged to achieve a threat objective (ASSET-1a, ASSET-2a)</t>
  </si>
  <si>
    <t>Lokitukselle on määritetty tarkempia vaatimuksia, joita kohdissa 1a ja 1b kuvattujen laitteiden, ohjelmistojen ja tietovarantojen tulee noudattaa.</t>
  </si>
  <si>
    <t>Logging requirements are established and maintained for network and host monitoring infrastructure (for example, web gateways, endpoint detection and response software, intrusion detection and prevention systems)</t>
  </si>
  <si>
    <t>Verkko- ja päätelaitteiden valvontainfrastruktuurille on määritetty lokitusvaatimukset, joita myös ylläpidetään. (esimerkiksi internetyhdyskäytäville (gateway), EDR ohjelmistot, IDPS tunkeutumisen havaitsemis- ja estojärjestelmät)</t>
  </si>
  <si>
    <t>Log data are being aggregated within the function</t>
  </si>
  <si>
    <t>Lokitieto koostetaan yhteen keskitetysti toiminnon sisällä.</t>
  </si>
  <si>
    <t>More rigorous logging is performed for higher priority assets</t>
  </si>
  <si>
    <t>Korkean prioriteetin laitteista, ohjelmistoista ja tietovarannoista kerätään tarkempaa lokitietoa.</t>
  </si>
  <si>
    <t>More rigorous logging is performed for higher priority assets (ASSET-1d)</t>
  </si>
  <si>
    <t>Korkean prioriteetin laitteista, ohjelmistoista ja tietovarannoista [kts. ASSET-1d] kerätään perusteellisempaa lokitietoa.</t>
  </si>
  <si>
    <t>Periodic reviews of log data or other cybersecurity monitoring activities are performed, at least in an ad hoc manner</t>
  </si>
  <si>
    <t>Lokitietojen tarkastelua ja muuta kyberturvallisuusvalvontaa tehdään. Tasolla 1 tämän ei tarvitse olla systemaattista ja säännöllistä.</t>
  </si>
  <si>
    <t>Data and alerts from network and host monitoring infrastructure assets are periodically reviewed, at least in an ad hoc manner</t>
  </si>
  <si>
    <t>IT- ja OT-ympäristöjen valvontatietoja katselmoidaan säännöllisesti poikkeavan toiminnan ja mahdollisten kybertapahtumien varalta (ainakin tapauskohtaisesti). Tasolla 1 tämän ei tarvitse olla systemaattista.</t>
  </si>
  <si>
    <t>IT and OT environments are monitored for anomalous activity that may indicate a cybersecurity event, at least in an ad hoc manner</t>
  </si>
  <si>
    <t>IT-ympäristöjä (ja mahdollisia OT-ympäristöjä) valvotaan poikkeavan toiminnan ja mahdollisten kybertapahtumien varalta. Tasolla 1 tämän ei tarvitse olla systemaattista ja säännöllistä.</t>
  </si>
  <si>
    <t>Monitoring and analysis requirements are established and maintained for the function and address timely review of event data</t>
  </si>
  <si>
    <t>Valvonnalle ja havaintojen analysoinnille on määritetty tarkempia vaatimuksia, joita päivitetään säännöllisesti ja jotka kattavat tapahtumatietojen oikea-aikaisen tarkastelun.</t>
  </si>
  <si>
    <t>Indicators of anomalous activity are established and maintained based on system logs, data flows, network baselines, cybersecurity events, and architecture and are monitored across the IT and OT environments</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</si>
  <si>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</si>
  <si>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Alarms and alerts are configured and maintained to support the identification of cybersecurity events</t>
  </si>
  <si>
    <t>Kybertapahtumien tunnistamista varten on määritetty erilaisia hälytyksiä ja ilmoituksia, joita päivitetään säännöllisesti.</t>
  </si>
  <si>
    <t>Monitoring activities are aligned with the threat profile (THREAT-2e)</t>
  </si>
  <si>
    <t>Valvontatoimenpiteet ovat linjassa toiminnon uhkaprofiilin kanssa [kts. THREAT-2e].</t>
  </si>
  <si>
    <t>Monitoring activities are aligned with the threat profile (THREAT-2d)</t>
  </si>
  <si>
    <t>Valvontatoimenpiteet ovat linjassa toiminnon uhkaprofiilin kanssa [kts. THREAT-2d].</t>
  </si>
  <si>
    <t>More rigorous monitoring is performed for higher priority assets</t>
  </si>
  <si>
    <t xml:space="preserve">Korkean prioriteetin laitteita, ohjelmistoija ja tietovarantoja valvotaan tarkemmin. </t>
  </si>
  <si>
    <t>More rigorous monitoring is performed for higher priority assets (ASSET-1d)</t>
  </si>
  <si>
    <t>Tarkempaa valvontaa suoritetaan korkean prioriteetin laitteille, ohjelmistoille ja tietovarannoille [kts. ASSET-1d].</t>
  </si>
  <si>
    <t>Risk analysis information (RISK-3d) is used to identify indicators of anomalous activity</t>
  </si>
  <si>
    <t>Riskianalyyseistä saatua tietoa [kts. RISK-3d] hyödynnetään, kun määritetään poikkeavan toiminnan indikaattoreita.</t>
  </si>
  <si>
    <t>Indicators of anomalous activity are evaluated and updated periodically and according to defined triggers, such as system changes and external events</t>
  </si>
  <si>
    <t xml:space="preserve">Poikkeavan toiminnan havaitsemiseksi on luotuja indikaattoreita arvioidaan ja päivitetään säännöllisesti ja määriteltyjen tilanteiden kuten järjestelmämuutosten tai ulkoisten tapahtumien yhteydessä. </t>
  </si>
  <si>
    <t>Methods of communicating the current state of cybersecurity for the function are established and maintained</t>
  </si>
  <si>
    <t>Toiminnon kyberturvallisuuden tilannekuvan viestimiseksi on määritetty menetelmät, joita päivitetään säännöllisesti.</t>
  </si>
  <si>
    <t>Monitoring data are aggregated to provide an understanding of the operational state of the function</t>
  </si>
  <si>
    <t>Valvontatieto kootaan yhteen toiminnon operatiivisen tilannekuvan muodostamiseksi.</t>
  </si>
  <si>
    <t>Relevant information from across the organization is available to enhance situational awareness</t>
  </si>
  <si>
    <t>Tilannekuvan rikastamiseksi on saatavilla soveltuvaa tietoa eri puolilta organisaatiota.</t>
  </si>
  <si>
    <t>Situational awareness reporting requirements have been defined and address timely dissemination of cybersecurity information to organization-defined stakeholders</t>
  </si>
  <si>
    <t>Tilannekuvan raportoinnista on määritetty vaatimuksia, joihin kuuluu oikea-aikaisen kyberturvallisuustiedon jakaminen organisaation määrittelemille sidosryhmille.</t>
  </si>
  <si>
    <t>Relevant information from outside the organization is collected and made available across the organization to enhance situational awareness</t>
  </si>
  <si>
    <t>Tilannekuvan rikastamiseksi kerätään soveltuvaa tietoa organisaation ulkopuolelta. Lisäksi tätä tietoa jaetaan organisaation määrittelemille sisäisille sidosryhmille.</t>
  </si>
  <si>
    <t>A capability is established and maintained to aggregate, correlate, and analyze the outputs of cybersecurity monitoring activities and provide a near-real-time understanding of the cybersecurity state of the function</t>
  </si>
  <si>
    <t>Kyvykkyys kerätä, ryhmitellä, vertailla ja analysoida valvonnalla tuottua tietoa sekä muodostaa liki reaaliaikaista tilannekuvaa toinnon kyberturvallisuuden tilasta.  Kyvykkyyttä myös ylläpidetään.</t>
  </si>
  <si>
    <t>Predefined states of operation are documented and can be implemented based on the cybersecurity state of the function or when triggered by activities in other domains</t>
  </si>
  <si>
    <t>Toiminnassa noudatetaan ennalta määriteltyjä, dokumentoituja toimintatiloja, jotka otetaan käyttöön toiminnon kyberurvallisuustilanteen mukaisesti tai muiden osa-alueiden toimintojen käynnistämänä.</t>
  </si>
  <si>
    <t>Documented procedures are established, followed, and maintained for activities in the SITUATION domain</t>
  </si>
  <si>
    <t>SITUATION-osion toimintaa varten on määritetty dokumentoidut toimintatavat, joita noudatetaan ja päivitetään säännöllisesti.</t>
  </si>
  <si>
    <t>Adequate resources (people, funding, and tools) are provided to support activities in the SITUATION domain</t>
  </si>
  <si>
    <t>SITUATION-osion toimintaa varten on tarjolla riittävät resurssit (henkilöstö, rahoitus ja työkalut).</t>
  </si>
  <si>
    <t>Up-to-date policies or other organizational directives define requirements for activities in the SITUATION domain</t>
  </si>
  <si>
    <t>SITUATION-osion toimintaa ohjataan vaatimuksilla, jotka on asetettu organisaation johtotason politiikassa (tai vastaavassa ohjeistuksessa).</t>
  </si>
  <si>
    <t>Responsibility, accountability, and authority for the performance of activities in the SITUATION domain are assigned to personnel</t>
  </si>
  <si>
    <t>SITUATION-osion toiminnan suorittamiseen tarvittavat vastuut, tilivelvollisuudet ja valtuutukset on jalkautettu soveltuville työntekijöille.</t>
  </si>
  <si>
    <t>Personnel performing activities in the SITUATION domain have the skills and knowledge needed to perform their assigned responsibilities</t>
  </si>
  <si>
    <t>SITUATION-osion toimintaa suorittavilla työntekijöillä on riittävät tiedot ja taidot tehtäviensä suorittamiseen.</t>
  </si>
  <si>
    <t>The effectiveness of activities in the SITUATION domain is evaluated and tracked</t>
  </si>
  <si>
    <t>SITUATION-osion toiminnan vaikuttavuutta arvioidaan ja seurataan.</t>
  </si>
  <si>
    <t>Important IT and OT third-party dependencies are identified (that is, internal and external parties on which the delivery of the function depends, including operating partners), at least in an ad hoc manner</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</si>
  <si>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</si>
  <si>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Third parties that have access to, control of, or custody of any IT, OT, or information assets that are important to the delivery of the function are identified, at least in an ad hoc manner</t>
  </si>
  <si>
    <t>Kumppaniverkoston toimijat / palveluntarjoajat, joilla on pääsy, hallinnointioikeus, tai ylläpitovastuu tai pääsevät muutoin käyttämään toiminnon kannalta tärkeitä laitteita, ohjelmistoja tai tietovarantoja, on tunnistettu (vähintään tapauskohtaisesti). Tasolla 1 tämän ei tarvitse olla systemaattista ja säännöllistä.</t>
  </si>
  <si>
    <t>Third parties that have access to, control of, or custody of any IT, OT, or information assets important to the delivery of the function are identified, at least in an ad hoc manner</t>
  </si>
  <si>
    <t>Kumppaniverkoston toimijat, jotka omistavat, hallinnoivat tai pääsevät muutoin käyttämään toiminnon kannalta tärkeitä laitteita, ohjelmistoja tai tietovarantoja, on tunnistettu. Tasolla 1 tämän ei tarvitse olla systemaattista ja säännöllistä.</t>
  </si>
  <si>
    <t>A defined method is followed to identify risks arising from suppliers and other third parties</t>
  </si>
  <si>
    <t>Toimittajista ja muista kumppaneista aiheutuvien riskien tunnistamiseen käytetään määriteltyjä menetelmiä.</t>
  </si>
  <si>
    <t>Third parties are prioritized according to established criteria (for example, importance to the delivery of the function, impact of a compromise or disruption, ability to negotiate cybersecurity requirements within contracts)</t>
  </si>
  <si>
    <t>Kumppaniverkoston toimijat on priorisoitu käyttäen määriteltyjä kriteerejä (esimerkiksi tärkeys toiminnolle, mahdollisen loukkauksen tai häiriötilanteen vaikutus, mahdollisuus neuvotella sopimuksiin asetettavista kyberturvallisuusvaatimuksista).</t>
  </si>
  <si>
    <t>Escalated prioritization is assigned to suppliers and other third parties whose compromise or disruption could cause significant consequences (for example, single-source suppliers, suppliers with privileged access)</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</si>
  <si>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</si>
  <si>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Prioritization of suppliers and other third parties is updated periodically and according to defined triggers, such as system changes and external events</t>
  </si>
  <si>
    <t>Toimittajien ja muiden kumppaniverkoston toimijoiden priorisointia päivitetään aika ajoin ja määriteltyjen tilanteiden kuten järjestelmämuutosten tai ulkoisten tapahtumien yhteydessä.</t>
  </si>
  <si>
    <t>The selection of suppliers and other third parties includes consideration of their cybersecurity qualifications, at least in an ad hoc manner</t>
  </si>
  <si>
    <t>Toimittajien ja muiden kumppaniverkoston toimijoiden valintaan vaikuttaa arvio niiden kyberturvallisuuskelpoisuuksista. Tasolla 1 tämän ei tarvitse olla systemaattista ja säännöllistä.</t>
  </si>
  <si>
    <t>The selection of products and services includes consideration of their cybersecurity capabilities, at least in an ad hoc manner</t>
  </si>
  <si>
    <t>Tuotteiden ja palveluiden valintaan vaikuttaa arvio niiden kyberkyvykkyyksistä. Tasolla 1 tämän ei tarvitse olla systemaattista ja säännöllistä.</t>
  </si>
  <si>
    <t>A defined method is followed to identify cybersecurity requirements and implement associated controls that protect against the risks arising from suppliers and other third parties</t>
  </si>
  <si>
    <t>Määriteltyjä menetelmiä noudatetaan, kun tunnistetaan kyberturvallisuusvaatimuksia ja toteutetaan niihin liittyviä suojaustoimia, joilla suojaudutaan toimittajista ja kumppaniverkoston toimijoista aiheutuvilta riskeiltä.</t>
  </si>
  <si>
    <t>A defined method is followed to evaluate and select suppliers and other third parties</t>
  </si>
  <si>
    <t>Määriteltyjä menetelmiä noudatetaan, kun arvioidaan ja valitaan toimittajia ja muita kumppaniverkoston toimijoita.</t>
  </si>
  <si>
    <t>More rigorous cybersecurity controls are implemented for higher priority suppliers and other third parties</t>
  </si>
  <si>
    <t>Tiukempia suojaustoimia toteutetaan korkean prioriteetin toimittajille ja muille kumppaniverkoston toimijoille.</t>
  </si>
  <si>
    <t>Cybersecurity requirements (for example, vulnerability notification, incident-related SLA requirements) are formalized in agreements with suppliers and other third parties</t>
  </si>
  <si>
    <t>Kyberturvallisuusvaatimukset (esimerkiksi haavoittuvuus tiedotus, häiriötapausten SLA vaatimukset) ovat osa toimittajien ja muiden kumppaniverkoston toimijoiden kanssa laadittavia sopimuksia.</t>
  </si>
  <si>
    <t>Cybersecurity requirements are formalized in agreements with suppliers and other third parties where applicable</t>
  </si>
  <si>
    <t>Kyberturvallisuusvaatimukset ovat virallinen osa toimittajien ja muiden kumppaniverkoston toimijoiden kanssa laadittavia sopimuksia.</t>
  </si>
  <si>
    <t>Suppliers and other third parties periodically attest to their ability to meet cybersecurity requirements</t>
  </si>
  <si>
    <t>Toimittajat ja muut kumppaniverkoston toimijat osoittavat aika ajoin kykynsä täyttää asetetut kyberturvallisuusvaatimukset.</t>
  </si>
  <si>
    <t>Cybersecurity requirements for suppliers and other third parties include secure software and secure product development requirements where appropriate</t>
  </si>
  <si>
    <t>Toimittajille ja muille kumppaniverkoston toimijoille asetetut kyberturvallisuusvaatimukset sisältävät soveltuvin osin vaatimuksia turvallisesta ohjelmisto- ja tuotekehityksestä.</t>
  </si>
  <si>
    <t>Selection criteria for products include consideration of end-of-life and end-of-support timelines</t>
  </si>
  <si>
    <t>Tuotteiden valintakriteereissä on huomioitu asianmukaisesti käyttöiän tai käyttötuen päättymisen ajankohdat.</t>
  </si>
  <si>
    <t>Selection criteria include consideration of end-of-life and end-of-support timelines</t>
  </si>
  <si>
    <t>Valintakriteereiden osana on huomioitu asianmukaisesti käyttöiän tai käyttötuen päättymisen ajankohdat.</t>
  </si>
  <si>
    <t>Selection criteria include consideration of safeguards against counterfeit or compromised software, hardware, and services</t>
  </si>
  <si>
    <t>Valintakriteereiden osana on huomioitu asianmukaisesti toimet väärennettyjä tai vaarantuneita ohjelmistoja, laitteita tai palveluita vastaan.</t>
  </si>
  <si>
    <t>Selection criteria for higher priority assets include evaluation of bills of material for key asset elements, such as hardware and software</t>
  </si>
  <si>
    <t xml:space="preserve">Korkean prioriteetin  omaisuuserien (laitteiden, ohjelmistojen ja tietovarantojen) valintakriteerit sisältävät ns. materiaaliluettelon (bill of materials) ainakin on keskeisten osien, kuten laitteiston ja ohjemlmistojen osalta. </t>
  </si>
  <si>
    <t>Selection criteria for higher priority assets include evaluation of any associated third-party hosting environments and source data</t>
  </si>
  <si>
    <t>Korkean prioriteetin  omaisuuserien (laitteiden, ohjelmistojen ja tietovarantojen) valintakriteereissä on huomioitu kaikki kolmannen osapuolen hosting ympäristöt  ja lähdekoodi</t>
  </si>
  <si>
    <t>Acceptance testing of procured assets includes consideration of cybersecurity requirements</t>
  </si>
  <si>
    <t>Hankittavien laitteiden, ohjelmistojen ja tietovarantojen hyväksyntätestaukseen kuuluu kyberturvallisuusvaatimusten testaus.</t>
  </si>
  <si>
    <t>Acceptance testing of procured assets includes testing for cybersecurity requirements</t>
  </si>
  <si>
    <t>Documented procedures are established, followed, and maintained for activities in the THIRD-PARTIES domain</t>
  </si>
  <si>
    <t>THIRD-PARTIES-osion toimintaa varten on määritetty dokumentoidut toimintatavat, joita noudatetaan ja ylläpidetään säännöllisesti.</t>
  </si>
  <si>
    <t>Documented procedures are established, followed, and maintained for activities in the THIRDPARTIES domain</t>
  </si>
  <si>
    <t>THIRDPARTY-osion toimintaa varten on määritetty dokumentoidut toimintatavat, joita noudatetaan ja päivitetään säännöllisesti.</t>
  </si>
  <si>
    <t>Adequate resources (people, funding, and tools) are provided to support activities in the THIRD-PARTIES domain</t>
  </si>
  <si>
    <t>THIRDPARTY-osion toimintaa varten on tarjolla riittävät resurssit (henkilöstö, rahoitus ja työkalut).</t>
  </si>
  <si>
    <t>Up-to-date policies or other organizational directives define requirements for activities in the THIRD-PARTIES domain</t>
  </si>
  <si>
    <t>THIRDPARTY-osion toimintaa ohjataan vaatimuksilla, jotka on asetettu organisaation johtotason politiikassa (tai vastaavassa ohjeistuksessa).</t>
  </si>
  <si>
    <t>Responsibility, accountability, and authority for the performance of activities in the THIRD-PARTIES domain are assigned to personnel</t>
  </si>
  <si>
    <t xml:space="preserve">THIRD-PARTIES-osion toiminnan suorittamiseen tarvittavat vastuut, tilivelvollisuudet ja valtuutukset on jalkautettu soveltuville työntekijöille. </t>
  </si>
  <si>
    <t>Responsibility, accountability, and authority for the performance of activities in the THIRDPARTIES domain are assigned to personnel</t>
  </si>
  <si>
    <t>THIRDPARTY-osion toiminnan suorittamiseen tarvittavat vastuut, tilivelvollisuudet ja valtuutukset on jalkautettu soveltuville työntekijöille.</t>
  </si>
  <si>
    <t>Personnel performing activities in the THIRD-PARTIES domain have the skills and knowledge needed to perform their assigned responsibilities</t>
  </si>
  <si>
    <t>THIRD-PARTIES-osion toimintaa suorittavilla työntekijöillä on riittävät tiedot ja taidot tehtäviensä suorittamiseen.</t>
  </si>
  <si>
    <t>THIRDPARTY-osion toimintaa suorittavilla työntekijöillä on riittävät tiedot ja taidot tehtäviensä suorittamiseen.</t>
  </si>
  <si>
    <t>The effectiveness of activities in the THIRD-PARTIES domain is evaluated and tracked</t>
  </si>
  <si>
    <t>THIRDPARTY-osion toiminnan vaikuttavuutta arvioidaan ja seurataan.</t>
  </si>
  <si>
    <t>Information sources to support cybersecurity vulnerability discovery are identified, at least in an ad hoc manner</t>
  </si>
  <si>
    <t>Haavoittuvuuksien tunnistamisen tueksi on tunnistettu soveltuvia tietolähteitä. Tasolla 1 tämän ei tarvitse olla systemaattista ja säännöllistä.</t>
  </si>
  <si>
    <t>Cybersecurity vulnerability information is gathered and interpreted for the function, at least in an ad hoc manner</t>
  </si>
  <si>
    <t>Haavoittuvuustietoa kerätään ja sitä tulkitaan toimintoa varten. Tasolla 1 tämän ei tarvitse olla systemaattista ja säännöllistä.</t>
  </si>
  <si>
    <t>Cybersecurity vulnerability assessments are performed, at least in an ad hoc manner</t>
  </si>
  <si>
    <t>Haavoittuvuusarviointeja suoritetaan. Tasolla 1 tämän ei tarvitse olla systemaattista ja säännöllistä.</t>
  </si>
  <si>
    <t>Cybersecurity vulnerabilities that are relevant to the delivery of the function are mitigated, at least in an ad hoc manner</t>
  </si>
  <si>
    <t>Toiminnon kannalta olennaisiin haavoittuvuuksiin puututaan (esimerkiksi lisäämällä valvontaa tai asentamalla korjauspäivityksiä). Tasolla 1 tämän ei tarvitse olla systemaattista ja säännöllistä.</t>
  </si>
  <si>
    <t>Cybersecurity vulnerability information sources that collectively address higher priority assets are monitored</t>
  </si>
  <si>
    <t>Haavoittuvuustiedon lähteet kattavat korkean prioriteetin laitteet ja ohjelmistot  ja näitä tietolähteitä seurataan säännöllisesti.</t>
  </si>
  <si>
    <t>Cybersecurity vulnerability information sources that collectively address higher priority assets are monitored (ASSET-1d)</t>
  </si>
  <si>
    <t>Haavoittuvuustiedon lähteet kattavat korkean prioriteetin laitteet ja ohjelmistot [kts. ASSET-1d] ja näitä tietolähteitä seurataan säännöllisesti.</t>
  </si>
  <si>
    <t>Cybersecurity vulnerability assessments are performed periodically and according to defined triggers, such as system changes and external events</t>
  </si>
  <si>
    <t>Haavoittuvuusarviointeja suoritetaan aika ajoin ja määriteltyjen tilanteiden kuten järjestelmämuutosten tai ulkoisten tapahtumien yhteydessä.</t>
  </si>
  <si>
    <t>Identified cybersecurity vulnerabilities are analyzed and prioritized, and are addressed accordingly</t>
  </si>
  <si>
    <t>Tunnistetut haavoittuvuudet analysoidaan, priorisoidaan ja niihin puututaan tilanteen edellyttämin keinoin.</t>
  </si>
  <si>
    <t>Operational impact to the function is evaluated prior to deploying patches or other mitigations</t>
  </si>
  <si>
    <t>Ohjelmistokorjausten vaikutus toiminnon operatiiviseen toimintaan arvioidaan ennen korjausten asentamista tai rajoitustoimia (mitigation).</t>
  </si>
  <si>
    <t>Operational impact to the function is evaluated prior to deploying patches</t>
  </si>
  <si>
    <t>Ohjelmistokorjausten vaikutus toiminnon operatiiviseen toimintaan arvioidaan ennen korjausten asentamista.</t>
  </si>
  <si>
    <t>Information on discovered cybersecurity vulnerabilities is shared with organization-defined stakeholders</t>
  </si>
  <si>
    <t>Tietoa löydetyistä kyberturvallisuushaavoittuvuuksista jaetaan organisaation määrittelemille sidosryhmille.</t>
  </si>
  <si>
    <t>Information on any discovered cybersecurity vulnerabilities is shared with organizationdefined stakeholders</t>
  </si>
  <si>
    <t>Tietoa löydetyistä haavoittuvuuksista jaetaan organisaation määrittelemille sidosryhmille.</t>
  </si>
  <si>
    <t>Cybersecurity vulnerability information sources that collectively address all IT and OT assets within the function are monitored</t>
  </si>
  <si>
    <t>Kaikkille toimintoon kuuluvien IT- ja OT-omaisuuserille (laitteet, ohjelmistot ja tietovarannot) on tunnistettu haavoittuvuustietolähteet, joita myös seurataan.</t>
  </si>
  <si>
    <t>Cybersecurity vulnerability assessments are performed by parties that are independent of the operations of the function</t>
  </si>
  <si>
    <t>Haavoittuvuusarvioinnit suorittaa toiminnon operatiivisesta toiminnasta irrallaan oleva riippumaton taho.</t>
  </si>
  <si>
    <t>Vulnerability monitoring activities include review to confirm that actions taken in response to cybersecurity vulnerabilities were effective</t>
  </si>
  <si>
    <t>Haavoittuvuuksien seurantaan kuuluu myös toimenpiteiden katselmus, jolla varmistetaan, että haavoittuvuuksia rajaavat tai korjaavat toimenpiteet ovat olleet tehokkaita.</t>
  </si>
  <si>
    <t>Vulnerability monitoring activities include review and confirmation of actions taken in response to cybersecurity vulnerabilities where appropriate</t>
  </si>
  <si>
    <t>Haavoittuvuuksien seurantaan kuuluu myös soveltuvin osin niiden johdosta toteutettujen toimenpiteiden tarkastaminen.</t>
  </si>
  <si>
    <t>Mechanisms are established and maintained to receive and respond to reports from the public or external parties of potential vulnerabilities related to the organization’s IT and OT assets, such as public-facing websites or mobile applications</t>
  </si>
  <si>
    <t>Organisaatiolla on prosessit vastaanottaa ja käsitellä ulkoisien sidosryhmien lähettämiä raportteja mahdollisista haavoittuvuuksista (esim Bug Bounty), jotka koskevat organisaation IT- tai OT-laitteita, ohjelmistoja ja tietovarantoja, esimerkiksi internetiin avoimia palveluja tai mobiiliapplikaatioita.</t>
  </si>
  <si>
    <t>Internal and external information sources to support threat management activities are identified, at least in an ad hoc manner</t>
  </si>
  <si>
    <t>Uhkien tunnistamisen tueksi on tunnistettu soveltuvia tietolähteitä. Tasolla 1 tämän ei tarvitse olla systemaattista ja säännöllistä.</t>
  </si>
  <si>
    <t>Information about cybersecurity threats is gathered and interpreted for the function, at least in an ad hoc manner</t>
  </si>
  <si>
    <t>Kyberuhkatietoa kerätään ja sitä tulkitaan toimintoa varten vähintäänkin tapauskohtaisesti (ad hoc). Tasolla 1 tämän ei tarvitse olla systemaattista ja säännöllistä.</t>
  </si>
  <si>
    <t>Cybersecurity threat information is gathered and interpreted for the function, at least in an ad hoc manner</t>
  </si>
  <si>
    <t>Uhkatietoa kerätään ja sitä tulkitaan toimintoa varten. Tasolla 1 tämän ei tarvitse olla systemaattista ja säännöllistä.</t>
  </si>
  <si>
    <t>Threat objectives for the function are identified, at least in an ad hoc manner</t>
  </si>
  <si>
    <t xml:space="preserve">Toimintoon kohdistuvat uhkatoimijoiden tavoitteet on tunnistettu ainakin tapauskohtaisesti. Tasolla 1 tämän ei tarvitse olla systemaattista ja säännöllistä. </t>
  </si>
  <si>
    <t>Threats that are relevant to the delivery of the function are addressed, at least in an ad hoc manner</t>
  </si>
  <si>
    <t>Toiminnon kannalta olennaisiin uhkiin puututaan (esimerkiksi lisäämällä valvontaa tai seuraamalla uhkien kehitystä). Tasolla 1 tämän ei tarvitse olla systemaattista ja säännöllistä.</t>
  </si>
  <si>
    <t>A threat profile for the function is established that includes threat objectives and additional threat characteristics (for example, threat actor types, motives, capabilities, and targets)</t>
  </si>
  <si>
    <t>Toiminnolle on määritetty uhkaprofiili. Uhkaprofiilissa kuvataan uhkatavoitteet sekä lisäksi uhkan ominaispiirteitä, kuten tyypilliset uhkatekijät, motiivit, kyvykkyydet ja kohteet.</t>
  </si>
  <si>
    <t>A threat profile for the function is established (for example, characterization of potential threat actors, motives, intent, capabilities, and targets)</t>
  </si>
  <si>
    <t>Toiminnolle on määritetty uhkaprofiili. Uhkaprofiilissa kuvataan mahdolliset uhkatekijät sekä esimerkiksi näiden motiivit, aikomukset, kyvykkyydet ja kohteet.</t>
  </si>
  <si>
    <t>Threat information sources that collectively address all components of the threat profile are prioritized and monitored</t>
  </si>
  <si>
    <t>Uhkatiedon lähteet kattavat kaikki uhkaprofiilin eri osat ja näitä tietolähteitä seurataan säännöllisesti.</t>
  </si>
  <si>
    <t>Identified threats are analyzed and prioritized and are addressed accordingly</t>
  </si>
  <si>
    <t>Tunnistetut uhat analysoidaan, priorisoidaan ja niihin puututaan tilanteen edellyttämin keinoin.</t>
  </si>
  <si>
    <t>Threat information is exchanged with stakeholders (for example, executives, operations staff, government, connected organizations, vendors, sector organizations, regulators, Information Sharing and Analysis Centers [ISACs])</t>
  </si>
  <si>
    <t>Sidosryhmien kanssa vaihdetaan uhkatietoa (näitä voivat olla esimerkiksi johto, operatiivinen henkilöstö, viranomaiset, palveluntoimittajat, viranomaiset, toimialan muut organisaatiot, ISAC-ryhmät tai organisaation muut sisäiset ja ulkoiset sidosryhmät).</t>
  </si>
  <si>
    <t>Threat information is exchanged with stakeholders (for example, government, connected organizations, vendors, sector organizations, regulators, Information Sharing and Analysis Centers [ISACs], internal entities) based on risk to critical infrastructure</t>
  </si>
  <si>
    <t>Uhkatietoa vaihdetaan organisaation määrittelemien sidosryhmien kanssa (näitä voivat olla esimerkiksi palveluntoimittajat, viranomaiset, toimialan muut organisaatiot, ISAC-ryhmät tai organisaation muut sisäiset ja ulkoiset sidosryhmät).</t>
  </si>
  <si>
    <t>The threat profile for the function is updated periodically and according to defined triggers, such as system changes and external events</t>
  </si>
  <si>
    <t>Toiminnon uhkaprofiili päivitetään aika ajoin ja määriteltyjen tilanteiden kuten järjestelmämuutosten tai ulkoisten tapahtumien yhteydessä.</t>
  </si>
  <si>
    <t>Threat monitoring and response activities leverage and trigger predefined states of operation (SITUATION-3g)</t>
  </si>
  <si>
    <t>Uhkien seurannassa ja niihin reagoimisessa noudatetaan ennalta määriteltyjä toimintatiloja [kts. SITUATION-3g].</t>
  </si>
  <si>
    <t>Threat monitoring and response activities leverage and trigger predefined states of operation (SITUATION-3h)</t>
  </si>
  <si>
    <t>Uhkien seurannassa ja niihin reagoimisessa noudatetaan ennalta määriteltyjä toimintatiloja [kts. SITUATION-3h].</t>
  </si>
  <si>
    <t>Secure, near-real-time methods are used for receiving and sharing threat information to enable rapid analysis and action</t>
  </si>
  <si>
    <t>Uhkatietoa käsitellään noudattaen turvallisia ja mahdollisimman reaaliaikaisia menetelmiä, joilla varmistetaan uhkien nopea analysointi ja nopea puuttuminen.</t>
  </si>
  <si>
    <t>Documented procedures are established, followed, and maintained for activities in the THREAT domain</t>
  </si>
  <si>
    <t>THREAT-osion toimintaa varten on määritetty dokumentoidut toimintatavat, joita noudatetaan ja päivitetään säännöllisesti.</t>
  </si>
  <si>
    <t>Adequate resources (people, funding, and tools) are provided to support activities in the THREAT domain</t>
  </si>
  <si>
    <t>THREAT-osion toimintaa varten on tarjolla riittävät resurssit (henkilöstö, rahoitus ja työkalut).</t>
  </si>
  <si>
    <t>Up-to-date policies or other organizational directives define requirements for activities in the THREAT domain</t>
  </si>
  <si>
    <t>THREAT-osion toimintaa ohjataan vaatimuksilla, jotka on asetettu organisaation johtotason politiikassa (tai vastaavassa ohjeistuksessa).</t>
  </si>
  <si>
    <t>Responsibility, accountability, and authority for the performance of activities in the THREAT domain are assigned to personnel</t>
  </si>
  <si>
    <t>THREAT-osion toiminnan suorittamiseen tarvittavat vastuut, tilivelvollisuudet ja valtuutukset on jalkautettu soveltuville työntekijöille.</t>
  </si>
  <si>
    <t>Personnel performing activities in the THREAT domain have the skills and knowledge needed to perform their assigned responsibilities</t>
  </si>
  <si>
    <t>THREAT-osion toimintaa suorittavilla työntekijöillä on riittävät tiedot ja taidot tehtäviensä suorittamiseen.</t>
  </si>
  <si>
    <t>The effectiveness of activities in the THREAT domain is evaluated and tracked</t>
  </si>
  <si>
    <t>THREAT-osion toiminnan vaikuttavuutta arvioidaan ja seurataan.</t>
  </si>
  <si>
    <t>Personnel vetting (for example, background checks, drug tests) is performed at hire, at least in an ad hoc manner</t>
  </si>
  <si>
    <t>Erilaisia tarkastuksia (esimerkiksi taustojen tarkistuksia, huumetestejä) suoritetaan uusia työntekijöitä palkatessa. Tasolla 1 tämän ei tarvitse olla systemaattista ja säännöllistä.</t>
  </si>
  <si>
    <t>Personnel separation procedures address cybersecurity, at least in an ad hoc manner</t>
  </si>
  <si>
    <t>Työsuhteen päättymiseen liittyvissä menettelyissä huomioidaan kyberturvallisuus. Tasolla 1 tämän ei tarvitse olla systemaattista ja säännöllistä.</t>
  </si>
  <si>
    <t>Personnel vetting is performed at hire and periodically for positions that have access to assets that are important to the delivery of the function</t>
  </si>
  <si>
    <t>Soveltuvia tarkastuksia suoritetaan sellaisille työntekijöille, joilla on käyttö- tai pääsyoikeus toiminnon kannalta tärkeisiin laitteisiin, ohjelmistoihin tai tietovarantoihin.</t>
  </si>
  <si>
    <t>Personnel vetting is performed periodically for positions that have access to the assets required for delivery of the function</t>
  </si>
  <si>
    <t>Erilaisia tarkastuksia suoritetaan sellaisille työntekijöille, joilla on käyttö- tai pääsyoikeus toiminnon kannalta tärkeisiin laitteisiin, ohjelmistoihin tai tietovarantoihin.</t>
  </si>
  <si>
    <t>Personnel separation and transfer procedures address cybersecurity, including supplementary vetting as appropriate</t>
  </si>
  <si>
    <t>Työntekijöiden sisäisiin siirtoihin liittyvissä menettelyissä huomioidaan kyberturvallisuus. (huomioidaan kriittiset työyhdistelmät, oikeudet, tarve mahdollisille taustatarkistuksille/ turvallisuusselvityksille)</t>
  </si>
  <si>
    <t>Personnel transfer procedures address cybersecurity</t>
  </si>
  <si>
    <t>Työntekijöiden sisäisiin siirtoihin liittyvissä menettelyissä huomioidaan kyberturvallisuus.</t>
  </si>
  <si>
    <t>Personnel are made aware of their responsibilities for protection and acceptable use of IT, OT, and information assets</t>
  </si>
  <si>
    <t>Henkilöstö on tietoinen vastuistaan ja velvoitteistaan koskien (IT ja OT) laitteiden, ohjelmistojen ja tietovarantojen suojaamista ja hyväksyttävää käyttöä.</t>
  </si>
  <si>
    <t>Users are made aware of their responsibilities for protection and acceptable use of IT, OT, and information assets</t>
  </si>
  <si>
    <t>Käyttäjät ovat tietoisia vastuistaan liittyen laitteiden, ohjelmistojen ja tietovarantojen suojaamiseen ja hyväksyttyyn käyttöön.</t>
  </si>
  <si>
    <t>Vetting is performed for all positions (including employees, vendors, and contractors) at a level commensurate with position risk</t>
  </si>
  <si>
    <t>Jokaista työtehtävää varten teetetään soveltuvat tarkistukset, jotka ovat suhteessa työtehtävän riskeihin (mukaan lukien työntekijät, toimittajat ja alihankkijat).</t>
  </si>
  <si>
    <t>A formal accountability process that includes disciplinary actions is implemented for personnel who fail to comply with established security policies and procedures</t>
  </si>
  <si>
    <t xml:space="preserve">Organisaatiolla on muodollinen vastuullisuusprosessi, johon sisältyy kurinpitomenettelyhenkilöstölle, joka ei noudata määriteltyjä turvallisuuspolitiikkoja ja menettelyjä. </t>
  </si>
  <si>
    <t>Cybersecurity awareness activities occur, at least in an ad hoc manner</t>
  </si>
  <si>
    <t>Henkilöstön kyberturvallisuustietoisuutta kohotetaan erilaisin toimin. Tasolla 1 tämän ei tarvitse olla systemaattista ja säännöllistä.</t>
  </si>
  <si>
    <t>Cybersecurity awareness objectives are established and maintained</t>
  </si>
  <si>
    <t>Kyberturvallisuustietoisuudelle on asetettu tavoitteet, joita ylläpidetään ja seurataan.</t>
  </si>
  <si>
    <t>Objectives for cybersecurity awareness activities are established and maintained</t>
  </si>
  <si>
    <t>Kyberturvallisuustietoisuutta kohottaville toimille on määritetty tavoitteita, joita ylläpidetään.</t>
  </si>
  <si>
    <t>Cybersecurity awareness objectives are aligned with the defined threat profile (THREAT-2e)</t>
  </si>
  <si>
    <t>Kyberturvallisuustietoisuuden tavoitteet ovat linjassa organisaation määrittämän uhkaprofiilin kanssa [kts. THREAT-2e].</t>
  </si>
  <si>
    <t>Cybersecurity awareness objectives are aligned with the defined threat profile (THREAT-2d)</t>
  </si>
  <si>
    <t>Kyberturvallisuustietoisuuden kohottamisen tavoitteet ovat linjassa organisaation määrittämän uhkaprofiilin kanssa [kts. THREAT-2d].</t>
  </si>
  <si>
    <t>Cybersecurity awareness activities are conducted periodically</t>
  </si>
  <si>
    <t>Kyberturvallisuustietoisuutta parantava toiminta on säännöllistä.</t>
  </si>
  <si>
    <t>Cybersecurity awareness activities are tailored to job role</t>
  </si>
  <si>
    <t>Kyberturvallisuustietoisuutta edistävä toiminta on sisällytetty toimenkuvauksiin.</t>
  </si>
  <si>
    <t>Cybersecurity awareness activities address predefined states of operation (SITUATION-3g)</t>
  </si>
  <si>
    <t>Kyberturvallisuustietoisuuden kohottamisen toimenpiteet ovat linjassa organisaation ennalta määriteltyjen toimintatilojen kanssa [kts. SITUATION-3g].</t>
  </si>
  <si>
    <t>Cybersecurity awareness activities are aligned with the predefined states of operation (SITUATION-3h)</t>
  </si>
  <si>
    <t>Kyberturvallisuustietoisuuden kohottamisen toimenpiteet ovat linjassa organisaation ennalta määriteltyjen toimintatilojen kanssa [kts. SITUATION-3h].</t>
  </si>
  <si>
    <t>The effectiveness of cybersecurity awareness activities is evaluated periodically and according to defined triggers, such as system changes and external events, and improvements are made as appropriate</t>
  </si>
  <si>
    <t>Kyberturvallisuustietoisuutta parantavien toimenpiteiden tehokkuutta arvioidaan säännöllisesti ja tiettyjen muutosten yhteydessä kuten järjestelmämuutokset, ulkoiset tapahtumat. Toimintaa kehitetään tarvittaessa.</t>
  </si>
  <si>
    <t>Cybersecurity responsibilities for the function are identified, at least in an ad hoc manner</t>
  </si>
  <si>
    <t>Toiminnon kyberturvallisuuteen liittyvät vastuut on tunnistettu. Tasolla 1 tämän ei tarvitse olla systemaattista ja säännöllistä.</t>
  </si>
  <si>
    <t>Cybersecurity responsibilities are assigned to specific people, at least in an ad hoc manner</t>
  </si>
  <si>
    <t>Kyberturvallisuuteen liittyvät vastuut on osoitettu nimetyille henkilöille. Tasolla 1 tämän ei tarvitse olla systemaattista ja säännöllistä.</t>
  </si>
  <si>
    <t>Cybersecurity responsibilities are assigned to specific roles, including external service providers</t>
  </si>
  <si>
    <t>Kyberturvallisuuteen liittyvät vastuut on osoitettu nimetyille rooleille (mukaan lukien mahdolliset ulkoiset palveluntarjoajat).</t>
  </si>
  <si>
    <t>Cybersecurity responsibilities are documented</t>
  </si>
  <si>
    <t>Kyberturvallisuuteen liittyvät vastuut on dokumentoitu.</t>
  </si>
  <si>
    <t>Cybersecurity responsibilities and job requirements are reviewed and updated periodically and according to defined triggers, such as system changes and changes to organizational structure</t>
  </si>
  <si>
    <t>Kyberturvallisuuteen liittyvät vastuut ja työtehtävien vaatimukset tarkastetaan ja päivitetään aika ajoin ja määriteltyjen tilanteiden kuten järjestelmämuutosten yhteydessä tai organisaatiorakenteen muuttuessa.</t>
  </si>
  <si>
    <t>Assigned cybersecurity responsibilities are managed to ensure adequacy and redundancy of coverage, including succession planning</t>
  </si>
  <si>
    <t>Osoitettuja kyberturvallisuuden vastuita hallitaan siten, että varmistutaan niiden riittävyydestä ja riittävästä päällekkäisyydestä (mukaan lukien henkilöstönvaihdosten suunnittelu).</t>
  </si>
  <si>
    <t>Cybersecurity training is made available to personnel with assigned cybersecurity responsibilities, at least in an ad hoc manner</t>
  </si>
  <si>
    <t>Kyberturvallisuuskoulutusta on saatavana sellaisille työntekijöille, joille on osoitettu kyberturvallisuuteen liittyviä vastuita. Tasolla 1 tämän ei tarvitse olla systemaattista ja säännöllistä.</t>
  </si>
  <si>
    <t>Cybersecurity knowledge, skill, and ability requirements and gaps are identified for both current and future operational needs, at least in an ad hoc manner</t>
  </si>
  <si>
    <t>Kyberturvallisuuteen liittyvien tietojen, taitojen ja kykyjen vaatimukset ja niissä mahdollisesti ilmenevät puutteet on tunnistettu sekä nykyiset että tulevat tarpeet huomioiden. Tasolla 1 tämän ei tarvitse olla systemaattista ja säännöllistä.</t>
  </si>
  <si>
    <t>Identified cybersecurity knowledge, skill, and ability gaps are addressed through training, recruiting, and retention efforts</t>
  </si>
  <si>
    <t xml:space="preserve">Tunnistettuihin kyberturvallisuuden osaamispuutteisiin (tiedot, taidot ja kyvyt, pätevyydet) puututaan kouluttamalla, rekrytoimalla ja vaihtuvuuden pienenemiseen tähtäävillä toimilla. </t>
  </si>
  <si>
    <t>Training, recruiting, and retention efforts are aligned to address identified workforce gaps</t>
  </si>
  <si>
    <t>Henkilöstön kouluttamiseen, rekrytointiin ja vaihtuvuuteen liittyvät toimet ovat linjassa keskenään siten, että havaittuihin henkilöstö- tai osaamispuutteisiin voidaan kohdistaa toimia.</t>
  </si>
  <si>
    <t>Cybersecurity training is provided as a prerequisite to granting access to assets that are important to the delivery of the function</t>
  </si>
  <si>
    <t>Kyberturvallisuuskoulutus on edellytyksenä käyttö- tai pääsyoikeuksien myöntämiselle toiminnon kannalta tärkeisiin laitteisiin, ohjelmistoihin ja tietovarantoihin.</t>
  </si>
  <si>
    <t>Cybersecurity training is provided as a prerequisite to granting access to assets that support the delivery of the function</t>
  </si>
  <si>
    <t>The effectiveness of training programs is evaluated periodically, and improvements are made as appropriate</t>
  </si>
  <si>
    <t>Koulutustoiminnan tehokkuutta arvioidaan aika ajoin ja koulutusta kehitetään tarpeen mukaan.</t>
  </si>
  <si>
    <t>Training programs include continuing education and professional development opportunities for personnel with significant cybersecurity responsibilities</t>
  </si>
  <si>
    <t>Koulutusohjelmat sisältävät jatkokoulutusta ja muita ammatillisia kehitysmahdollisuuksia henkilöstölle, jolla on merkittävisä kyberturvallisuusvastuita.</t>
  </si>
  <si>
    <t>Documented procedures are established, followed, and maintained for activities in the WORKFORCE domain</t>
  </si>
  <si>
    <t>WORKFORCE-osion toimintaa varten on määritetty dokumentoidut toimintatavat, joita noudatetaan ja päivitetään säännöllisesti.</t>
  </si>
  <si>
    <t>Adequate resources (people, funding, and tools) are provided to support activities in the WORKFORCE domain</t>
  </si>
  <si>
    <t>WORKFORCE-osion toimintaa varten on tarjolla riittävät resurssit (henkilöstö, rahoitus ja työkalut).</t>
  </si>
  <si>
    <t>Up-to-date policies or other organizational directives define requirements for activities in the WORKFORCE domain</t>
  </si>
  <si>
    <t>WORKFORCE-osion toimintaa ohjataan vaatimuksilla, jotka on asetettu organisaation johtotason politiikassa (tai vastaavassa ohjeistuksessa).</t>
  </si>
  <si>
    <t>Responsibility, accountability, and authority for the performance of activities in the WORKFORCE domain are assigned to personnel</t>
  </si>
  <si>
    <t>WORKFORCE-osion toiminnan suorittamiseen tarvittavat vastuut, tilivelvollisuudet ja valtuutukset on jalkautettu soveltuville työntekijöille.</t>
  </si>
  <si>
    <t>Personnel performing activities in the WORKFORCE domain have the skills and knowledge needed to perform their assigned responsibilities</t>
  </si>
  <si>
    <t>WORKFORCE-osion toimintaa suorittavilla työntekijöillä on riittävät tiedot ja taidot tehtäviensä suorittamiseen.</t>
  </si>
  <si>
    <t>The effectiveness of activities in the WORKFORCE domain is evaluated and tracked</t>
  </si>
  <si>
    <t>WORKFORCE-osion toiminnan vaikuttavuutta arvioidaan ja seurataan.</t>
  </si>
  <si>
    <t>pois</t>
  </si>
  <si>
    <t>(FIN) V1 avain</t>
  </si>
  <si>
    <t>NRO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</si>
  <si>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</si>
  <si>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</si>
  <si>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</si>
  <si>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</si>
  <si>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</si>
  <si>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</si>
  <si>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</si>
  <si>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</si>
  <si>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</si>
  <si>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</si>
  <si>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</si>
  <si>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</si>
  <si>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</si>
  <si>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</si>
  <si>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</si>
  <si>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</si>
  <si>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</si>
  <si>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</si>
  <si>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</si>
  <si>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</si>
  <si>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</si>
  <si>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</si>
  <si>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</si>
  <si>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</si>
  <si>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</si>
  <si>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</si>
  <si>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</si>
  <si>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</si>
  <si>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</si>
  <si>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</si>
  <si>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</si>
  <si>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</si>
  <si>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</si>
  <si>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</si>
  <si>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</si>
  <si>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</si>
  <si>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</si>
  <si>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</si>
  <si>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</si>
  <si>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</si>
  <si>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</si>
  <si>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</si>
  <si>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</si>
  <si>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</si>
  <si>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</si>
  <si>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</si>
  <si>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</si>
  <si>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</si>
  <si>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</si>
  <si>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</si>
  <si>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</si>
  <si>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</si>
  <si>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</si>
  <si>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</si>
  <si>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</si>
  <si>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</si>
  <si>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</si>
  <si>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</si>
  <si>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</si>
  <si>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</si>
  <si>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</si>
  <si>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</si>
  <si>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</si>
  <si>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</si>
  <si>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</si>
  <si>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</si>
  <si>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</si>
  <si>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</si>
  <si>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</si>
  <si>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</si>
  <si>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</si>
  <si>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</si>
  <si>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</si>
  <si>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</si>
  <si>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</si>
  <si>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</si>
  <si>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</si>
  <si>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</si>
  <si>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</si>
  <si>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</si>
  <si>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</si>
  <si>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</si>
  <si>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</si>
  <si>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</si>
  <si>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</si>
  <si>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</si>
  <si>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</si>
  <si>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</si>
  <si>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</si>
  <si>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</si>
  <si>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</si>
  <si>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</si>
  <si>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</si>
  <si>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</si>
  <si>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</si>
  <si>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</si>
  <si>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</si>
  <si>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</si>
  <si>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</si>
  <si>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</si>
  <si>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</si>
  <si>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</si>
  <si>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</si>
  <si>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</si>
  <si>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</si>
  <si>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</si>
  <si>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</si>
  <si>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</si>
  <si>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</si>
  <si>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</si>
  <si>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</si>
  <si>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</si>
  <si>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</si>
  <si>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</si>
  <si>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</si>
  <si>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</si>
  <si>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</si>
  <si>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</si>
  <si>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</si>
  <si>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</si>
  <si>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</si>
  <si>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</si>
  <si>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</si>
  <si>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</si>
  <si>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</si>
  <si>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</si>
  <si>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</si>
  <si>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</si>
  <si>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</si>
  <si>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</si>
  <si>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</si>
  <si>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</si>
  <si>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</si>
  <si>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</si>
  <si>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</si>
  <si>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</si>
  <si>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</si>
  <si>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</si>
  <si>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</si>
  <si>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</si>
  <si>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</si>
  <si>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</si>
  <si>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</si>
  <si>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</si>
  <si>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</si>
  <si>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</si>
  <si>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</si>
  <si>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</si>
  <si>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</si>
  <si>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</si>
  <si>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</si>
  <si>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</si>
  <si>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</si>
  <si>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</si>
  <si>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</si>
  <si>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</si>
  <si>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</si>
  <si>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</si>
  <si>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</si>
  <si>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</si>
  <si>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</si>
  <si>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</si>
  <si>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</si>
  <si>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</si>
  <si>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</si>
  <si>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</si>
  <si>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</si>
  <si>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</si>
  <si>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</si>
  <si>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</si>
  <si>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</si>
  <si>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</si>
  <si>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</si>
  <si>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</si>
  <si>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</si>
  <si>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</si>
  <si>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</si>
  <si>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</si>
  <si>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</si>
  <si>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</si>
  <si>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</si>
  <si>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</si>
  <si>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</si>
  <si>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</si>
  <si>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</si>
  <si>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</si>
  <si>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</si>
  <si>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</si>
  <si>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</si>
  <si>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</si>
  <si>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</si>
  <si>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</si>
  <si>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</si>
  <si>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</si>
  <si>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</si>
  <si>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</si>
  <si>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</si>
  <si>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</si>
  <si>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</si>
  <si>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</si>
  <si>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</si>
  <si>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</si>
  <si>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</si>
  <si>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</si>
  <si>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</si>
  <si>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</si>
  <si>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</si>
  <si>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</si>
  <si>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</si>
  <si>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</si>
  <si>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</si>
  <si>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</si>
  <si>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</si>
  <si>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</si>
  <si>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</si>
  <si>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</si>
  <si>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</si>
  <si>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</si>
  <si>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</si>
  <si>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</si>
  <si>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</si>
  <si>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</si>
  <si>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</si>
  <si>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</si>
  <si>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</si>
  <si>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</si>
  <si>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</si>
  <si>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</si>
  <si>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</si>
  <si>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</si>
  <si>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</si>
  <si>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</si>
  <si>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</si>
  <si>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</si>
  <si>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</si>
  <si>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</si>
  <si>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</si>
  <si>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</si>
  <si>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</si>
  <si>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</si>
  <si>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</si>
  <si>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</si>
  <si>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</si>
  <si>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</si>
  <si>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</si>
  <si>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</si>
  <si>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</si>
  <si>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</si>
  <si>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</si>
  <si>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</si>
  <si>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</si>
  <si>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</si>
  <si>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</si>
  <si>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</si>
  <si>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</si>
  <si>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</si>
  <si>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</si>
  <si>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</si>
  <si>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</si>
  <si>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</si>
  <si>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</si>
  <si>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</si>
  <si>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</si>
  <si>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</si>
  <si>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</si>
  <si>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</si>
  <si>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</si>
  <si>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</si>
  <si>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</si>
  <si>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</si>
  <si>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</si>
  <si>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</si>
  <si>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</si>
  <si>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</si>
  <si>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</si>
  <si>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</si>
  <si>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</si>
  <si>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</si>
  <si>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</si>
  <si>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</si>
  <si>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</si>
  <si>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</si>
  <si>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</si>
  <si>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</si>
  <si>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</si>
  <si>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</si>
  <si>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</si>
  <si>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</si>
  <si>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</si>
  <si>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</si>
  <si>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</si>
  <si>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</si>
  <si>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</si>
  <si>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</si>
  <si>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</si>
  <si>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</si>
  <si>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</si>
  <si>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</si>
  <si>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</si>
  <si>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</si>
  <si>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</si>
  <si>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</si>
  <si>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</si>
  <si>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</si>
  <si>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</si>
  <si>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</si>
  <si>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</si>
  <si>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</si>
  <si>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</si>
  <si>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</si>
  <si>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</si>
  <si>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</si>
  <si>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</si>
  <si>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</si>
  <si>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</si>
  <si>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</si>
  <si>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</si>
  <si>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</si>
  <si>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</si>
  <si>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</si>
  <si>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</si>
  <si>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</si>
  <si>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</si>
  <si>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</si>
  <si>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</si>
  <si>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</si>
  <si>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</si>
  <si>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</si>
  <si>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</si>
  <si>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</si>
  <si>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</si>
  <si>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</si>
  <si>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</si>
  <si>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</si>
  <si>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</si>
  <si>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</si>
  <si>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</si>
  <si>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</si>
  <si>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</si>
  <si>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</si>
  <si>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</si>
  <si>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</si>
  <si>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</si>
  <si>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</si>
  <si>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</si>
  <si>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</si>
  <si>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</si>
  <si>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</si>
  <si>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</si>
  <si>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</si>
  <si>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</si>
  <si>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</si>
  <si>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</si>
  <si>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</si>
  <si>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</si>
  <si>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</si>
  <si>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</si>
  <si>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</si>
  <si>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</si>
  <si>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</si>
  <si>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</si>
  <si>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</si>
  <si>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</si>
  <si>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</si>
  <si>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</si>
  <si>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</si>
  <si>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</si>
  <si>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</si>
  <si>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</si>
  <si>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</si>
  <si>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</si>
  <si>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</si>
  <si>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</si>
  <si>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</si>
  <si>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</si>
  <si>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</si>
  <si>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</si>
  <si>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</si>
  <si>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</si>
  <si>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</si>
  <si>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</si>
  <si>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</si>
  <si>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</si>
  <si>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</si>
  <si>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</si>
  <si>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</si>
  <si>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</si>
  <si>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</si>
  <si>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</si>
  <si>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</si>
  <si>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</si>
  <si>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</si>
  <si>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</si>
  <si>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</si>
  <si>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</si>
  <si>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</si>
  <si>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</si>
  <si>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</si>
  <si>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</si>
  <si>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</si>
  <si>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</si>
  <si>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</si>
  <si>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</si>
  <si>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</si>
  <si>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</si>
  <si>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</si>
  <si>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</si>
  <si>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</si>
  <si>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</si>
  <si>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</si>
  <si>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</si>
  <si>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</si>
  <si>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</si>
  <si>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</si>
  <si>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</si>
  <si>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</si>
  <si>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</si>
  <si>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</si>
  <si>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</si>
  <si>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</si>
  <si>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</si>
  <si>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</si>
  <si>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</si>
  <si>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</si>
  <si>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</si>
  <si>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</si>
  <si>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</si>
  <si>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</si>
  <si>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</si>
  <si>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</si>
  <si>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</si>
  <si>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</si>
  <si>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</si>
  <si>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</si>
  <si>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</si>
  <si>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</si>
  <si>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</si>
  <si>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</si>
  <si>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</si>
  <si>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</si>
  <si>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</si>
  <si>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</si>
  <si>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</si>
  <si>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</si>
  <si>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</si>
  <si>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</si>
  <si>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</si>
  <si>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</si>
  <si>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</si>
  <si>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</si>
  <si>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</si>
  <si>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</si>
  <si>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</si>
  <si>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</si>
  <si>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</si>
  <si>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</si>
  <si>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</si>
  <si>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</si>
  <si>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</si>
  <si>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</si>
  <si>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</si>
  <si>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</si>
  <si>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</si>
  <si>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</si>
  <si>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</si>
  <si>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</si>
  <si>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</si>
  <si>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</si>
  <si>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</si>
  <si>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</si>
  <si>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</si>
  <si>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</si>
  <si>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</si>
  <si>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</si>
  <si>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V2.0 lähin</t>
  </si>
  <si>
    <t>Kehityskohde</t>
  </si>
  <si>
    <t>(FIN) Kehitysk</t>
  </si>
  <si>
    <t>(FIN) ulkoinen viittaus</t>
  </si>
  <si>
    <t>(FIN) V1-V2 vastaavuus</t>
  </si>
  <si>
    <t>V2-V2.1-vastaavuus</t>
  </si>
  <si>
    <t>V1 avain</t>
  </si>
  <si>
    <t>V1-V2 Vastaavuus</t>
  </si>
  <si>
    <t>V1 Avain</t>
  </si>
  <si>
    <t>V1-V2 vastaavuus</t>
  </si>
  <si>
    <t>Päiväys: 8.5.2023</t>
  </si>
  <si>
    <r>
      <rPr>
        <b/>
        <sz val="11"/>
        <color theme="1"/>
        <rFont val="Calibri Light"/>
        <family val="2"/>
        <scheme val="major"/>
      </rPr>
      <t>Tarkoitus:</t>
    </r>
    <r>
      <rPr>
        <sz val="11"/>
        <color theme="1"/>
        <rFont val="Calibri Light"/>
        <family val="2"/>
        <scheme val="major"/>
      </rPr>
      <t xml:space="preserve">  
</t>
    </r>
    <r>
      <rPr>
        <b/>
        <sz val="11"/>
        <color theme="1"/>
        <rFont val="Calibri Light"/>
        <family val="2"/>
        <scheme val="major"/>
      </rPr>
      <t xml:space="preserve">Tulkinta: </t>
    </r>
    <r>
      <rPr>
        <sz val="11"/>
        <color theme="1"/>
        <rFont val="Calibri Light"/>
        <family val="2"/>
        <scheme val="major"/>
      </rPr>
      <t xml:space="preserve">
</t>
    </r>
    <r>
      <rPr>
        <b/>
        <sz val="11"/>
        <color theme="1"/>
        <rFont val="Calibri Light"/>
        <family val="2"/>
        <scheme val="major"/>
      </rPr>
      <t xml:space="preserve"> </t>
    </r>
    <r>
      <rPr>
        <sz val="11"/>
        <color theme="1"/>
        <rFont val="Calibri Light"/>
        <family val="2"/>
        <scheme val="major"/>
      </rPr>
      <t xml:space="preserve">   </t>
    </r>
  </si>
  <si>
    <r>
      <rPr>
        <b/>
        <sz val="11"/>
        <color theme="1"/>
        <rFont val="Calibri Light"/>
        <family val="2"/>
        <scheme val="major"/>
      </rPr>
      <t>Tarkoitus:</t>
    </r>
    <r>
      <rPr>
        <sz val="11"/>
        <color theme="1"/>
        <rFont val="Calibri Light"/>
        <family val="2"/>
        <scheme val="major"/>
      </rPr>
      <t xml:space="preserve">  Tarkoituksena on V2.1 tietojen tuominen jokaisen osion välilehdelle sarakkeisiin O-S. Sarakkeissa J-M on tietoa vertailtavuudesta eri versioiden välillä.
</t>
    </r>
    <r>
      <rPr>
        <b/>
        <sz val="11"/>
        <color theme="1"/>
        <rFont val="Calibri Light"/>
        <family val="2"/>
        <scheme val="major"/>
      </rPr>
      <t xml:space="preserve">Tulkinta: </t>
    </r>
    <r>
      <rPr>
        <sz val="11"/>
        <color theme="1"/>
        <rFont val="Calibri Light"/>
        <family val="2"/>
        <scheme val="major"/>
      </rPr>
      <t>Tällä hetkellä käytetään tietoja alkaen riviltä 81, ACCESS-1a riville 449, WORKFORCE-5f. Tiedot siirtyvät automaattisesti osioiden välilehdille sarakkeisiin O-S, josta ne voidaan tarvittaessa kopioida esimerkiksi uuden arvioinnin pohjaksi (liitä arvot, paste values) sarakkeisiin G-K. 
Tämä tapahtuu CRITICAL-välilehdellä kopioimalla  tiedot alueelta O22-S54 toiminnolla "</t>
    </r>
    <r>
      <rPr>
        <b/>
        <sz val="11"/>
        <color theme="1"/>
        <rFont val="Calibri Light"/>
        <family val="2"/>
        <scheme val="major"/>
      </rPr>
      <t>liitä arvot / paste values</t>
    </r>
    <r>
      <rPr>
        <sz val="11"/>
        <color theme="1"/>
        <rFont val="Calibri Light"/>
        <family val="2"/>
        <scheme val="major"/>
      </rPr>
      <t xml:space="preserve">" alueelle G22-K54.
</t>
    </r>
    <r>
      <rPr>
        <b/>
        <sz val="11"/>
        <color theme="1"/>
        <rFont val="Calibri Light"/>
        <family val="2"/>
        <scheme val="major"/>
      </rPr>
      <t xml:space="preserve"> </t>
    </r>
    <r>
      <rPr>
        <sz val="11"/>
        <color theme="1"/>
        <rFont val="Calibri Light"/>
        <family val="2"/>
        <scheme val="major"/>
      </rPr>
      <t xml:space="preserve">   </t>
    </r>
  </si>
  <si>
    <r>
      <t xml:space="preserve">Tarkoitus: Työkalu tietojen migraatioon Kybermittari V1:stä versioihin V2 ja V2.1
Ohje: </t>
    </r>
    <r>
      <rPr>
        <sz val="11"/>
        <color theme="1"/>
        <rFont val="Calibri"/>
        <family val="2"/>
        <scheme val="minor"/>
      </rPr>
      <t>Aloita tarvittaessa</t>
    </r>
    <r>
      <rPr>
        <b/>
        <sz val="11"/>
        <color theme="1"/>
        <rFont val="Calibri"/>
        <family val="2"/>
        <scheme val="minor"/>
      </rPr>
      <t xml:space="preserve"> </t>
    </r>
    <r>
      <rPr>
        <sz val="11"/>
        <color theme="1"/>
        <rFont val="Calibri"/>
        <family val="2"/>
        <scheme val="minor"/>
      </rPr>
      <t xml:space="preserve">V1:n kommenttien tuonnista. Tästä on erillinen ohje Kybermittari-sivustolla. 
https://www.kyberturvallisuuskeskus.fi/sites/default/files/media/file/Kybermittari_kommenttien%20siirto_V1_V2_0.4.pdf
Kun kopioit tietoja itse KJybermittari-työkaluun, muista </t>
    </r>
    <r>
      <rPr>
        <b/>
        <sz val="11"/>
        <color rgb="FFFF0000"/>
        <rFont val="Calibri"/>
        <family val="2"/>
        <scheme val="minor"/>
      </rPr>
      <t>PASTE VALUES.</t>
    </r>
    <r>
      <rPr>
        <sz val="11"/>
        <color theme="1"/>
        <rFont val="Calibri"/>
        <family val="2"/>
        <scheme val="minor"/>
      </rPr>
      <t xml:space="preserve">
Täytä V1:een täytetyt tiedot </t>
    </r>
    <r>
      <rPr>
        <b/>
        <sz val="11"/>
        <color theme="1"/>
        <rFont val="Calibri"/>
        <family val="2"/>
        <scheme val="minor"/>
      </rPr>
      <t>Migration V1_V2</t>
    </r>
    <r>
      <rPr>
        <sz val="11"/>
        <color theme="1"/>
        <rFont val="Calibri"/>
        <family val="2"/>
        <scheme val="minor"/>
      </rPr>
      <t xml:space="preserve"> välilehdelle.</t>
    </r>
    <r>
      <rPr>
        <b/>
        <sz val="11"/>
        <color theme="1"/>
        <rFont val="Calibri"/>
        <family val="2"/>
        <scheme val="minor"/>
      </rPr>
      <t xml:space="preserve"> 
</t>
    </r>
    <r>
      <rPr>
        <sz val="11"/>
        <color theme="1"/>
        <rFont val="Calibri"/>
        <family val="2"/>
        <scheme val="minor"/>
      </rPr>
      <t>V2:een siirretyt tiedot ja lisätiedot saat</t>
    </r>
    <r>
      <rPr>
        <b/>
        <sz val="11"/>
        <color theme="1"/>
        <rFont val="Calibri"/>
        <family val="2"/>
        <scheme val="minor"/>
      </rPr>
      <t xml:space="preserve"> </t>
    </r>
    <r>
      <rPr>
        <sz val="11"/>
        <color theme="1"/>
        <rFont val="Calibri"/>
        <family val="2"/>
        <scheme val="minor"/>
      </rPr>
      <t>myös</t>
    </r>
    <r>
      <rPr>
        <b/>
        <sz val="11"/>
        <color theme="1"/>
        <rFont val="Calibri"/>
        <family val="2"/>
        <scheme val="minor"/>
      </rPr>
      <t xml:space="preserve"> Migration V1_V2 </t>
    </r>
    <r>
      <rPr>
        <sz val="11"/>
        <color theme="1"/>
        <rFont val="Calibri"/>
        <family val="2"/>
        <scheme val="minor"/>
      </rPr>
      <t>välilehdeltä.</t>
    </r>
    <r>
      <rPr>
        <b/>
        <sz val="11"/>
        <color theme="1"/>
        <rFont val="Calibri"/>
        <family val="2"/>
        <scheme val="minor"/>
      </rPr>
      <t xml:space="preserve"> 
</t>
    </r>
    <r>
      <rPr>
        <sz val="11"/>
        <color theme="1"/>
        <rFont val="Calibri"/>
        <family val="2"/>
        <scheme val="minor"/>
      </rPr>
      <t xml:space="preserve">Sarakkeessa N ja O in valmiina myös vanhan V1 kohta ja vastaavuustieto.
</t>
    </r>
    <r>
      <rPr>
        <b/>
        <sz val="11"/>
        <color theme="1"/>
        <rFont val="Calibri"/>
        <family val="2"/>
        <scheme val="minor"/>
      </rPr>
      <t xml:space="preserve">
</t>
    </r>
    <r>
      <rPr>
        <sz val="11"/>
        <color theme="1"/>
        <rFont val="Calibri"/>
        <family val="2"/>
        <scheme val="minor"/>
      </rPr>
      <t>V2.1:een siirretyt oheistietoineen  löytyvät</t>
    </r>
    <r>
      <rPr>
        <b/>
        <sz val="11"/>
        <color theme="1"/>
        <rFont val="Calibri"/>
        <family val="2"/>
        <scheme val="minor"/>
      </rPr>
      <t xml:space="preserve"> Migration Import V2.1 </t>
    </r>
    <r>
      <rPr>
        <sz val="11"/>
        <color theme="1"/>
        <rFont val="Calibri"/>
        <family val="2"/>
        <scheme val="minor"/>
      </rPr>
      <t>välilehdeltä</t>
    </r>
    <r>
      <rPr>
        <b/>
        <sz val="11"/>
        <color theme="1"/>
        <rFont val="Calibri"/>
        <family val="2"/>
        <scheme val="minor"/>
      </rPr>
      <t xml:space="preserve"> 
</t>
    </r>
    <r>
      <rPr>
        <sz val="11"/>
        <color theme="1"/>
        <rFont val="Calibri"/>
        <family val="2"/>
        <scheme val="minor"/>
      </rPr>
      <t>Sarekkeissa J-M löytyvät myös</t>
    </r>
    <r>
      <rPr>
        <b/>
        <sz val="11"/>
        <color theme="1"/>
        <rFont val="Calibri"/>
        <family val="2"/>
        <scheme val="minor"/>
      </rPr>
      <t xml:space="preserve"> </t>
    </r>
    <r>
      <rPr>
        <sz val="11"/>
        <color theme="1"/>
        <rFont val="Calibri"/>
        <family val="2"/>
        <scheme val="minor"/>
      </rPr>
      <t>vastaavuudet V1-V2 ja V2-V2.1</t>
    </r>
    <r>
      <rPr>
        <b/>
        <sz val="11"/>
        <color theme="1"/>
        <rFont val="Calibri"/>
        <family val="2"/>
        <scheme val="minor"/>
      </rPr>
      <t xml:space="preserve">
Mapping_V2.1_V2.0-</t>
    </r>
    <r>
      <rPr>
        <sz val="11"/>
        <color theme="1"/>
        <rFont val="Calibri"/>
        <family val="2"/>
        <scheme val="minor"/>
      </rPr>
      <t>välilehdeltä löytyvät myös yksittäisten käytäntöjen tekstit
Taulukon välilehdistä osa on lukittu, mutta lukituksessa ei ole käytetty salasanaa.</t>
    </r>
  </si>
  <si>
    <t>Arviointitulosten tuonti V2.0</t>
  </si>
  <si>
    <t>Siirrettynä versioon 2.1</t>
  </si>
  <si>
    <r>
      <t xml:space="preserve">Muutoshistoria 09.05.2023
</t>
    </r>
    <r>
      <rPr>
        <sz val="11"/>
        <color theme="1"/>
        <rFont val="Calibri"/>
        <family val="2"/>
        <scheme val="minor"/>
      </rPr>
      <t>Tavoitteiden linkitys</t>
    </r>
    <r>
      <rPr>
        <b/>
        <sz val="11"/>
        <color theme="1"/>
        <rFont val="Calibri"/>
        <family val="2"/>
        <scheme val="minor"/>
      </rPr>
      <t xml:space="preserve"> Migration V1_V2 </t>
    </r>
    <r>
      <rPr>
        <sz val="11"/>
        <color theme="1"/>
        <rFont val="Calibri"/>
        <family val="2"/>
        <scheme val="minor"/>
      </rPr>
      <t>välilehdellä</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</si>
</sst>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9"/>
      <color rgb="FF1D477C"/>
      <name val="Verdana"/>
      <family val="2"/>
    </font>
    <font>
      <b/>
      <sz val="11"/>
      <color rgb="FF1D477C"/>
      <name val="Verdana"/>
      <family val="2"/>
    </font>
    <font>
      <sz val="9"/>
      <color theme="1"/>
      <name val="Verdana"/>
      <family val="2"/>
    </font>
    <font>
      <sz val="9"/>
      <color rgb="FFFF0000"/>
      <name val="Calibri Light"/>
      <family val="2"/>
      <scheme val="major"/>
    </font>
    <font>
      <sz val="9"/>
      <color theme="1"/>
      <name val="Calibri Light"/>
      <family val="2"/>
      <scheme val="major"/>
    </font>
    <font>
      <b/>
      <sz val="8"/>
      <color rgb="FF1D477C"/>
      <name val="Verdana"/>
      <family val="2"/>
    </font>
    <font>
      <sz val="8"/>
      <color theme="1"/>
      <name val="Verdana"/>
      <family val="2"/>
    </font>
    <font>
      <sz val="8"/>
      <name val="Verdana"/>
      <family val="2"/>
    </font>
    <font>
      <b/>
      <sz val="11"/>
      <color theme="1"/>
      <name val="Calibri Light"/>
      <family val="2"/>
      <scheme val="major"/>
    </font>
    <font>
      <sz val="11"/>
      <color theme="1"/>
      <name val="Verdana"/>
      <family val="2"/>
    </font>
    <font>
      <sz val="11"/>
      <color theme="1"/>
      <name val="Calibri Light"/>
      <family val="2"/>
      <scheme val="major"/>
    </font>
    <font>
      <b/>
      <sz val="16"/>
      <color rgb="FF0058B1"/>
      <name val="Verdana"/>
      <family val="2"/>
    </font>
    <font>
      <b/>
      <sz val="12"/>
      <color rgb="FF0058B1"/>
      <name val="Verdana"/>
      <family val="2"/>
    </font>
    <font>
      <b/>
      <sz val="12"/>
      <color rgb="FFFF0000"/>
      <name val="Verdana"/>
      <family val="2"/>
    </font>
    <font>
      <sz val="9"/>
      <color rgb="FF0058B1"/>
      <name val="Verdana"/>
      <family val="2"/>
    </font>
    <font>
      <sz val="9"/>
      <color rgb="FFFF0000"/>
      <name val="Verdana"/>
      <family val="2"/>
    </font>
    <font>
      <b/>
      <sz val="9"/>
      <color rgb="FF0058B1"/>
      <name val="Verdana"/>
      <family val="2"/>
    </font>
    <font>
      <b/>
      <sz val="11"/>
      <color theme="0"/>
      <name val="Verdana"/>
      <family val="2"/>
    </font>
    <font>
      <b/>
      <sz val="9"/>
      <color theme="0"/>
      <name val="Verdana"/>
      <family val="2"/>
    </font>
    <font>
      <sz val="9"/>
      <name val="Verdana"/>
      <family val="2"/>
    </font>
    <font>
      <b/>
      <sz val="9"/>
      <name val="Verdana"/>
      <family val="2"/>
    </font>
    <font>
      <b/>
      <sz val="9"/>
      <color theme="1"/>
      <name val="Verdana"/>
      <family val="2"/>
    </font>
    <font>
      <sz val="9"/>
      <color rgb="FF00B0F0"/>
      <name val="Verdana"/>
      <family val="2"/>
    </font>
    <font>
      <b/>
      <sz val="9"/>
      <color rgb="FF0058B1"/>
      <name val="Verdana"/>
      <family val="2"/>
    </font>
    <font>
      <sz val="9"/>
      <color theme="1"/>
      <name val="Verdana"/>
      <family val="2"/>
    </font>
    <font>
      <b/>
      <sz val="11"/>
      <color rgb="FF0058B1"/>
      <name val="Calibri"/>
      <family val="2"/>
      <scheme val="minor"/>
    </font>
    <font>
      <sz val="11"/>
      <color rgb="FF0058B1"/>
      <name val="Calibri"/>
      <family val="2"/>
      <scheme val="minor"/>
    </font>
    <font>
      <sz val="11"/>
      <color rgb="FF1D477C"/>
      <name val="Verdana"/>
      <family val="2"/>
    </font>
    <font>
      <sz val="9"/>
      <color rgb="FF1D477C"/>
      <name val="Verdana"/>
      <family val="2"/>
    </font>
    <font>
      <b/>
      <sz val="14"/>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1"/>
      <color rgb="FF0070C0"/>
      <name val="Calibri"/>
      <family val="2"/>
      <scheme val="minor"/>
    </font>
    <font>
      <b/>
      <sz val="11"/>
      <color rgb="FF0070C0"/>
      <name val="Calibri"/>
      <family val="2"/>
      <scheme val="minor"/>
    </font>
    <font>
      <b/>
      <sz val="11"/>
      <color theme="1"/>
      <name val="Calibri"/>
      <family val="2"/>
      <scheme val="minor"/>
    </font>
    <font>
      <b/>
      <sz val="11"/>
      <color rgb="FFFF0000"/>
      <name val="Calibri"/>
      <family val="2"/>
      <scheme val="minor"/>
    </font>
  </fonts>
  <fills count="10">
    <fill>
      <patternFill patternType="none"/>
    </fill>
    <fill>
      <patternFill patternType="gray125"/>
    </fill>
    <fill>
      <patternFill patternType="solid">
        <fgColor rgb="FFD6E4F2"/>
        <bgColor indexed="64"/>
      </patternFill>
    </fill>
    <fill>
      <patternFill patternType="solid">
        <fgColor rgb="FF0058B1"/>
        <bgColor indexed="64"/>
      </patternFill>
    </fill>
    <fill>
      <patternFill patternType="solid">
        <fgColor rgb="FFFFFFCC"/>
        <bgColor indexed="64"/>
      </patternFill>
    </fill>
    <fill>
      <patternFill patternType="solid">
        <fgColor rgb="FFFDECE3"/>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4" tint="0.59999389629810485"/>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theme="1"/>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diagonal/>
    </border>
    <border>
      <left/>
      <right style="medium">
        <color indexed="64"/>
      </right>
      <top style="medium">
        <color indexed="64"/>
      </top>
      <bottom/>
      <diagonal/>
    </border>
    <border>
      <left/>
      <right style="thin">
        <color indexed="64"/>
      </right>
      <top/>
      <bottom style="thin">
        <color theme="1"/>
      </bottom>
      <diagonal/>
    </border>
  </borders>
  <cellStyleXfs count="1">
    <xf numFmtId="0" fontId="0" fillId="0" borderId="0"/>
  </cellStyleXfs>
  <cellXfs count="179">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xf>
    <xf numFmtId="0" fontId="3" fillId="0" borderId="0" xfId="0" applyFont="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6" fillId="2" borderId="0" xfId="0" applyFont="1" applyFill="1" applyAlignment="1">
      <alignment horizontal="left"/>
    </xf>
    <xf numFmtId="0" fontId="7" fillId="0" borderId="1" xfId="0" applyFont="1" applyBorder="1" applyAlignment="1">
      <alignment wrapText="1"/>
    </xf>
    <xf numFmtId="0" fontId="7" fillId="0" borderId="2" xfId="0" applyFont="1" applyBorder="1" applyAlignment="1">
      <alignment wrapText="1"/>
    </xf>
    <xf numFmtId="0" fontId="8" fillId="0" borderId="3" xfId="0" applyFont="1" applyBorder="1"/>
    <xf numFmtId="0" fontId="7" fillId="0" borderId="0" xfId="0" applyFont="1" applyAlignment="1">
      <alignment wrapText="1"/>
    </xf>
    <xf numFmtId="0" fontId="9" fillId="0" borderId="4" xfId="0" applyFont="1" applyBorder="1" applyAlignment="1" applyProtection="1">
      <alignment wrapText="1"/>
      <protection locked="0"/>
    </xf>
    <xf numFmtId="0" fontId="3" fillId="0" borderId="5" xfId="0" applyFont="1" applyBorder="1" applyAlignment="1">
      <alignment vertical="top" wrapText="1"/>
    </xf>
    <xf numFmtId="0" fontId="10" fillId="0" borderId="6" xfId="0" applyFont="1" applyBorder="1" applyAlignment="1">
      <alignment wrapText="1"/>
    </xf>
    <xf numFmtId="0" fontId="11" fillId="0" borderId="7" xfId="0" applyFont="1" applyBorder="1" applyAlignment="1" applyProtection="1">
      <alignment vertical="top" wrapText="1"/>
      <protection locked="0"/>
    </xf>
    <xf numFmtId="0" fontId="12" fillId="0" borderId="0" xfId="0" applyFont="1" applyAlignment="1">
      <alignment horizontal="left" vertical="top"/>
    </xf>
    <xf numFmtId="0" fontId="3" fillId="0" borderId="5" xfId="0" applyFont="1" applyBorder="1" applyAlignment="1">
      <alignment vertical="center" wrapText="1"/>
    </xf>
    <xf numFmtId="0" fontId="14" fillId="0" borderId="0" xfId="0" applyFont="1" applyAlignment="1">
      <alignment vertical="center" wrapText="1"/>
    </xf>
    <xf numFmtId="0" fontId="10" fillId="0" borderId="6" xfId="0" applyFont="1" applyBorder="1" applyAlignment="1">
      <alignment vertical="center" wrapText="1"/>
    </xf>
    <xf numFmtId="0" fontId="2" fillId="2" borderId="0" xfId="0" applyFont="1" applyFill="1" applyAlignment="1">
      <alignment horizontal="left" vertical="center"/>
    </xf>
    <xf numFmtId="0" fontId="3" fillId="0" borderId="0" xfId="0" applyFont="1" applyAlignment="1">
      <alignment vertical="center" wrapText="1"/>
    </xf>
    <xf numFmtId="0" fontId="15" fillId="0" borderId="0" xfId="0" applyFont="1" applyAlignment="1">
      <alignment vertical="top"/>
    </xf>
    <xf numFmtId="0" fontId="16" fillId="0" borderId="0" xfId="0" applyFont="1" applyAlignment="1">
      <alignment vertical="top"/>
    </xf>
    <xf numFmtId="0" fontId="2" fillId="0" borderId="5" xfId="0" applyFont="1" applyBorder="1"/>
    <xf numFmtId="0" fontId="2" fillId="0" borderId="0" xfId="0" applyFont="1"/>
    <xf numFmtId="0" fontId="18" fillId="0" borderId="5" xfId="0" applyFont="1" applyBorder="1"/>
    <xf numFmtId="0" fontId="19" fillId="3" borderId="12" xfId="0" applyFont="1" applyFill="1" applyBorder="1" applyAlignment="1">
      <alignment horizontal="left" vertical="top"/>
    </xf>
    <xf numFmtId="0" fontId="19" fillId="3" borderId="7" xfId="0" applyFont="1" applyFill="1" applyBorder="1" applyAlignment="1">
      <alignment horizontal="left" vertical="top"/>
    </xf>
    <xf numFmtId="0" fontId="19" fillId="3" borderId="13" xfId="0" applyFont="1" applyFill="1" applyBorder="1" applyAlignment="1">
      <alignment horizontal="left" vertical="top"/>
    </xf>
    <xf numFmtId="0" fontId="18" fillId="0" borderId="0" xfId="0" applyFont="1"/>
    <xf numFmtId="0" fontId="19" fillId="3" borderId="12" xfId="0" applyFont="1" applyFill="1" applyBorder="1" applyAlignment="1">
      <alignment horizontal="left" vertical="top" wrapText="1"/>
    </xf>
    <xf numFmtId="49" fontId="20" fillId="4" borderId="0" xfId="0" applyNumberFormat="1" applyFont="1" applyFill="1" applyAlignment="1">
      <alignment horizontal="left" vertical="top" wrapText="1"/>
    </xf>
    <xf numFmtId="0" fontId="3" fillId="4" borderId="7" xfId="0" applyFont="1" applyFill="1" applyBorder="1" applyAlignment="1" applyProtection="1">
      <alignment horizontal="center" vertical="top" wrapText="1"/>
      <protection locked="0"/>
    </xf>
    <xf numFmtId="0" fontId="3" fillId="4" borderId="14" xfId="0" applyFont="1" applyFill="1" applyBorder="1" applyAlignment="1" applyProtection="1">
      <alignment horizontal="center" vertical="top" wrapText="1"/>
      <protection locked="0"/>
    </xf>
    <xf numFmtId="49" fontId="17" fillId="0" borderId="0" xfId="0" applyNumberFormat="1" applyFont="1" applyAlignment="1">
      <alignment horizontal="left" vertical="top" wrapText="1"/>
    </xf>
    <xf numFmtId="0" fontId="3" fillId="4" borderId="7" xfId="0" applyFont="1" applyFill="1" applyBorder="1" applyAlignment="1" applyProtection="1">
      <alignment vertical="top" wrapText="1"/>
      <protection locked="0"/>
    </xf>
    <xf numFmtId="49" fontId="21" fillId="2" borderId="0" xfId="0" applyNumberFormat="1" applyFont="1" applyFill="1" applyAlignment="1">
      <alignment horizontal="left" vertical="top" wrapText="1"/>
    </xf>
    <xf numFmtId="0" fontId="3" fillId="2" borderId="7" xfId="0" applyFont="1" applyFill="1" applyBorder="1" applyAlignment="1" applyProtection="1">
      <alignment horizontal="center" vertical="top" wrapText="1"/>
      <protection locked="0"/>
    </xf>
    <xf numFmtId="0" fontId="3" fillId="2" borderId="7" xfId="0" applyFont="1" applyFill="1" applyBorder="1" applyAlignment="1" applyProtection="1">
      <alignment vertical="top" wrapText="1"/>
      <protection locked="0"/>
    </xf>
    <xf numFmtId="0" fontId="3" fillId="0" borderId="7" xfId="0" applyFont="1" applyBorder="1" applyAlignment="1" applyProtection="1">
      <alignment horizontal="center" vertical="top" wrapText="1"/>
      <protection locked="0"/>
    </xf>
    <xf numFmtId="0" fontId="3" fillId="0" borderId="7" xfId="0" applyFont="1" applyBorder="1" applyAlignment="1" applyProtection="1">
      <alignment vertical="top" wrapText="1"/>
      <protection locked="0"/>
    </xf>
    <xf numFmtId="0" fontId="23" fillId="6" borderId="5"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6" xfId="0" applyFont="1" applyFill="1" applyBorder="1" applyAlignment="1">
      <alignment horizontal="left" vertical="center" wrapText="1"/>
    </xf>
    <xf numFmtId="0" fontId="23" fillId="2" borderId="0" xfId="0" applyFont="1" applyFill="1" applyAlignment="1">
      <alignment horizontal="left" vertical="center" wrapText="1"/>
    </xf>
    <xf numFmtId="0" fontId="3" fillId="0" borderId="6" xfId="0" applyFont="1" applyBorder="1" applyAlignment="1">
      <alignment vertical="top" wrapText="1"/>
    </xf>
    <xf numFmtId="0" fontId="2" fillId="0" borderId="7" xfId="0" applyFont="1" applyBorder="1" applyProtection="1">
      <protection locked="0"/>
    </xf>
    <xf numFmtId="49" fontId="17" fillId="6" borderId="0" xfId="0" applyNumberFormat="1" applyFont="1" applyFill="1" applyAlignment="1">
      <alignment horizontal="left" vertical="top" wrapText="1"/>
    </xf>
    <xf numFmtId="0" fontId="3" fillId="6" borderId="7" xfId="0" applyFont="1" applyFill="1" applyBorder="1" applyAlignment="1" applyProtection="1">
      <alignment horizontal="center" vertical="top" wrapText="1"/>
      <protection locked="0"/>
    </xf>
    <xf numFmtId="0" fontId="23" fillId="6" borderId="7" xfId="0" applyFont="1" applyFill="1" applyBorder="1" applyAlignment="1" applyProtection="1">
      <alignment horizontal="left" vertical="center" wrapText="1"/>
      <protection locked="0"/>
    </xf>
    <xf numFmtId="0" fontId="3" fillId="6" borderId="7" xfId="0" applyFont="1" applyFill="1" applyBorder="1" applyAlignment="1" applyProtection="1">
      <alignment vertical="top" wrapText="1"/>
      <protection locked="0"/>
    </xf>
    <xf numFmtId="0" fontId="2" fillId="6" borderId="5" xfId="0" applyFont="1" applyFill="1" applyBorder="1" applyAlignment="1">
      <alignment horizontal="left"/>
    </xf>
    <xf numFmtId="0" fontId="2" fillId="6" borderId="0" xfId="0" applyFont="1" applyFill="1" applyAlignment="1">
      <alignment horizontal="left"/>
    </xf>
    <xf numFmtId="0" fontId="2" fillId="6" borderId="6" xfId="0" applyFont="1" applyFill="1" applyBorder="1" applyAlignment="1">
      <alignment horizontal="left"/>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1" fillId="0" borderId="7" xfId="0" applyFont="1" applyBorder="1" applyAlignment="1" applyProtection="1">
      <alignment horizontal="left" vertical="top" wrapText="1"/>
      <protection locked="0"/>
    </xf>
    <xf numFmtId="0" fontId="17" fillId="0" borderId="0" xfId="0" applyFont="1" applyAlignment="1">
      <alignment horizontal="center" vertical="center" wrapText="1"/>
    </xf>
    <xf numFmtId="0" fontId="11" fillId="0" borderId="17" xfId="0" applyFont="1" applyBorder="1" applyAlignment="1" applyProtection="1">
      <alignment horizontal="left" vertical="top" wrapText="1"/>
      <protection locked="0"/>
    </xf>
    <xf numFmtId="0" fontId="3" fillId="0" borderId="7" xfId="0" applyFont="1" applyBorder="1" applyAlignment="1">
      <alignment vertical="top" wrapText="1"/>
    </xf>
    <xf numFmtId="0" fontId="0" fillId="0" borderId="7" xfId="0" applyBorder="1"/>
    <xf numFmtId="0" fontId="2" fillId="0" borderId="7" xfId="0" applyFont="1" applyBorder="1"/>
    <xf numFmtId="0" fontId="23" fillId="0" borderId="7" xfId="0" applyFont="1" applyBorder="1" applyAlignment="1">
      <alignment horizontal="left" vertical="center" wrapText="1"/>
    </xf>
    <xf numFmtId="49" fontId="24" fillId="0" borderId="0" xfId="0" applyNumberFormat="1" applyFont="1" applyAlignment="1">
      <alignment horizontal="left" vertical="top" wrapText="1"/>
    </xf>
    <xf numFmtId="0" fontId="25" fillId="0" borderId="7" xfId="0" applyFont="1" applyBorder="1" applyAlignment="1" applyProtection="1">
      <alignment horizontal="center" vertical="top" wrapText="1"/>
      <protection locked="0"/>
    </xf>
    <xf numFmtId="0" fontId="25" fillId="0" borderId="7" xfId="0" applyFont="1" applyBorder="1" applyAlignment="1" applyProtection="1">
      <alignment vertical="top" wrapText="1"/>
      <protection locked="0"/>
    </xf>
    <xf numFmtId="0" fontId="13" fillId="0" borderId="0" xfId="0" applyFont="1" applyAlignment="1">
      <alignment horizontal="left" vertical="center" wrapText="1"/>
    </xf>
    <xf numFmtId="0" fontId="1" fillId="2" borderId="0" xfId="0" applyFont="1" applyFill="1" applyAlignment="1">
      <alignment horizontal="center" vertical="center"/>
    </xf>
    <xf numFmtId="0" fontId="3" fillId="2" borderId="0" xfId="0" applyFont="1" applyFill="1" applyAlignment="1">
      <alignment vertical="top" wrapText="1"/>
    </xf>
    <xf numFmtId="0" fontId="7" fillId="0" borderId="2" xfId="0" applyFont="1" applyBorder="1" applyAlignment="1">
      <alignment horizontal="center" wrapText="1"/>
    </xf>
    <xf numFmtId="0" fontId="7" fillId="2" borderId="0" xfId="0" applyFont="1" applyFill="1" applyAlignment="1">
      <alignment wrapText="1"/>
    </xf>
    <xf numFmtId="0" fontId="26" fillId="0" borderId="0" xfId="0" applyFont="1"/>
    <xf numFmtId="0" fontId="3" fillId="0" borderId="0" xfId="0" applyFont="1" applyAlignment="1">
      <alignment horizontal="center" vertical="top"/>
    </xf>
    <xf numFmtId="0" fontId="13" fillId="0" borderId="0" xfId="0" applyFont="1" applyAlignment="1">
      <alignment vertical="center"/>
    </xf>
    <xf numFmtId="0" fontId="13" fillId="0" borderId="0" xfId="0" applyFont="1" applyAlignment="1">
      <alignment vertical="center" wrapText="1"/>
    </xf>
    <xf numFmtId="0" fontId="2" fillId="0" borderId="0" xfId="0" applyFont="1" applyAlignment="1">
      <alignment horizontal="center"/>
    </xf>
    <xf numFmtId="0" fontId="3" fillId="2" borderId="0" xfId="0" applyFont="1" applyFill="1" applyAlignment="1">
      <alignment vertical="center" wrapText="1"/>
    </xf>
    <xf numFmtId="0" fontId="27" fillId="0" borderId="0" xfId="0" applyFont="1"/>
    <xf numFmtId="0" fontId="0" fillId="2" borderId="0" xfId="0" applyFill="1"/>
    <xf numFmtId="0" fontId="3" fillId="0" borderId="12" xfId="0" applyFont="1" applyBorder="1" applyAlignment="1">
      <alignment vertical="top" wrapText="1"/>
    </xf>
    <xf numFmtId="0" fontId="1" fillId="0" borderId="0" xfId="0" applyFont="1"/>
    <xf numFmtId="0" fontId="19" fillId="3" borderId="0" xfId="0" applyFont="1" applyFill="1" applyAlignment="1">
      <alignment horizontal="center" vertical="top" wrapText="1"/>
    </xf>
    <xf numFmtId="0" fontId="19" fillId="3" borderId="12" xfId="0" applyFont="1" applyFill="1" applyBorder="1" applyAlignment="1">
      <alignment horizontal="center" vertical="top" wrapText="1"/>
    </xf>
    <xf numFmtId="0" fontId="27" fillId="0" borderId="0" xfId="0" applyFont="1" applyAlignment="1">
      <alignment vertical="top"/>
    </xf>
    <xf numFmtId="0" fontId="0" fillId="0" borderId="0" xfId="0" applyAlignment="1">
      <alignment vertical="top"/>
    </xf>
    <xf numFmtId="49" fontId="17" fillId="4" borderId="0" xfId="0" applyNumberFormat="1" applyFont="1" applyFill="1" applyAlignment="1">
      <alignment vertical="top" wrapText="1"/>
    </xf>
    <xf numFmtId="0" fontId="3" fillId="4" borderId="0" xfId="0" applyFont="1" applyFill="1" applyAlignment="1" applyProtection="1">
      <alignment horizontal="center" vertical="top" wrapText="1"/>
      <protection locked="0"/>
    </xf>
    <xf numFmtId="0" fontId="3" fillId="4" borderId="23" xfId="0" applyFont="1" applyFill="1" applyBorder="1" applyAlignment="1" applyProtection="1">
      <alignment horizontal="center" vertical="top" wrapText="1"/>
      <protection locked="0"/>
    </xf>
    <xf numFmtId="0" fontId="3" fillId="4" borderId="0" xfId="0" applyFont="1" applyFill="1" applyAlignment="1">
      <alignment horizontal="center" vertical="top" wrapText="1"/>
    </xf>
    <xf numFmtId="0" fontId="3" fillId="7" borderId="16" xfId="0" applyFont="1" applyFill="1" applyBorder="1" applyAlignment="1">
      <alignment horizontal="center" vertical="top" wrapText="1"/>
    </xf>
    <xf numFmtId="0" fontId="3" fillId="4" borderId="5" xfId="0" applyFont="1" applyFill="1" applyBorder="1" applyAlignment="1" applyProtection="1">
      <alignment horizontal="center" vertical="top" wrapText="1"/>
      <protection locked="0"/>
    </xf>
    <xf numFmtId="0" fontId="19" fillId="0" borderId="0" xfId="0" applyFont="1"/>
    <xf numFmtId="0" fontId="28" fillId="2" borderId="0" xfId="0" applyFont="1" applyFill="1" applyAlignment="1">
      <alignment horizontal="left" vertical="top"/>
    </xf>
    <xf numFmtId="0" fontId="28" fillId="0" borderId="5" xfId="0" applyFont="1" applyBorder="1" applyAlignment="1">
      <alignment vertical="top"/>
    </xf>
    <xf numFmtId="0" fontId="28" fillId="0" borderId="0" xfId="0" applyFont="1" applyAlignment="1">
      <alignment vertical="top"/>
    </xf>
    <xf numFmtId="49" fontId="20" fillId="2" borderId="0" xfId="0" applyNumberFormat="1" applyFont="1" applyFill="1" applyAlignment="1">
      <alignment vertical="top" wrapText="1"/>
    </xf>
    <xf numFmtId="0" fontId="3" fillId="2" borderId="0" xfId="0" applyFont="1" applyFill="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29" fillId="0" borderId="0" xfId="0" applyFont="1" applyAlignment="1">
      <alignment vertical="top"/>
    </xf>
    <xf numFmtId="0" fontId="10" fillId="0" borderId="6" xfId="0" applyFont="1" applyBorder="1" applyAlignment="1">
      <alignment vertical="top" wrapText="1"/>
    </xf>
    <xf numFmtId="0" fontId="0" fillId="2" borderId="0" xfId="0" applyFill="1" applyAlignment="1">
      <alignment vertical="top"/>
    </xf>
    <xf numFmtId="49" fontId="20" fillId="2" borderId="0" xfId="0" applyNumberFormat="1" applyFont="1" applyFill="1" applyAlignment="1">
      <alignment horizontal="left" vertical="top" wrapText="1"/>
    </xf>
    <xf numFmtId="0" fontId="3" fillId="2" borderId="0" xfId="0" applyFont="1" applyFill="1" applyAlignment="1">
      <alignment horizontal="center" vertical="top" wrapText="1"/>
    </xf>
    <xf numFmtId="0" fontId="3" fillId="2" borderId="22" xfId="0" applyFont="1" applyFill="1" applyBorder="1" applyAlignment="1" applyProtection="1">
      <alignment horizontal="center" vertical="top" wrapText="1"/>
      <protection locked="0"/>
    </xf>
    <xf numFmtId="0" fontId="10" fillId="0" borderId="0" xfId="0" applyFont="1" applyAlignment="1">
      <alignment vertical="top" wrapText="1"/>
    </xf>
    <xf numFmtId="49" fontId="17" fillId="0" borderId="0" xfId="0" applyNumberFormat="1" applyFont="1" applyAlignment="1">
      <alignment vertical="top" wrapText="1"/>
    </xf>
    <xf numFmtId="0" fontId="3" fillId="0" borderId="22"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22" fillId="0" borderId="15" xfId="0" applyFont="1" applyBorder="1" applyAlignment="1">
      <alignment horizontal="center" vertical="top" wrapText="1"/>
    </xf>
    <xf numFmtId="0" fontId="22" fillId="0" borderId="24" xfId="0" applyFont="1" applyBorder="1" applyAlignment="1">
      <alignment horizontal="center" vertical="top" wrapText="1"/>
    </xf>
    <xf numFmtId="49" fontId="20" fillId="0" borderId="0" xfId="0" applyNumberFormat="1" applyFont="1" applyAlignment="1">
      <alignment horizontal="left" vertical="top" wrapText="1"/>
    </xf>
    <xf numFmtId="0" fontId="2" fillId="0" borderId="19" xfId="0" applyFont="1" applyBorder="1"/>
    <xf numFmtId="0" fontId="2" fillId="0" borderId="20" xfId="0" applyFont="1" applyBorder="1"/>
    <xf numFmtId="0" fontId="22" fillId="0" borderId="20" xfId="0" applyFont="1" applyBorder="1" applyAlignment="1">
      <alignment horizontal="center" vertical="center" wrapText="1"/>
    </xf>
    <xf numFmtId="0" fontId="10" fillId="0" borderId="21" xfId="0" applyFont="1" applyBorder="1" applyAlignment="1">
      <alignment wrapText="1"/>
    </xf>
    <xf numFmtId="0" fontId="23" fillId="2" borderId="0" xfId="0" applyFont="1" applyFill="1" applyAlignment="1">
      <alignment horizontal="center" vertical="center" wrapText="1"/>
    </xf>
    <xf numFmtId="0" fontId="30" fillId="0" borderId="25" xfId="0" quotePrefix="1" applyFont="1" applyBorder="1" applyAlignment="1">
      <alignment horizontal="center" vertical="center"/>
    </xf>
    <xf numFmtId="0" fontId="31" fillId="0" borderId="0" xfId="0" applyFont="1" applyAlignment="1">
      <alignment vertical="center"/>
    </xf>
    <xf numFmtId="0" fontId="31" fillId="0" borderId="0" xfId="0" applyFont="1"/>
    <xf numFmtId="0" fontId="32" fillId="0" borderId="26" xfId="0" applyFont="1" applyBorder="1" applyAlignment="1">
      <alignment horizontal="left"/>
    </xf>
    <xf numFmtId="0" fontId="32" fillId="0" borderId="0" xfId="0" applyFont="1" applyAlignment="1">
      <alignment horizontal="left"/>
    </xf>
    <xf numFmtId="0" fontId="32" fillId="0" borderId="8" xfId="0" applyFont="1" applyBorder="1" applyAlignment="1">
      <alignment horizontal="left"/>
    </xf>
    <xf numFmtId="0" fontId="32" fillId="0" borderId="27" xfId="0" applyFont="1" applyBorder="1" applyAlignment="1">
      <alignment horizontal="left" vertical="center"/>
    </xf>
    <xf numFmtId="0" fontId="32" fillId="0" borderId="8" xfId="0" applyFont="1" applyBorder="1" applyAlignment="1">
      <alignment horizontal="left" vertical="center"/>
    </xf>
    <xf numFmtId="0" fontId="31" fillId="0" borderId="0" xfId="0" applyFont="1" applyAlignment="1">
      <alignment horizontal="left" vertical="center"/>
    </xf>
    <xf numFmtId="0" fontId="32" fillId="2" borderId="28" xfId="0" applyFont="1" applyFill="1" applyBorder="1" applyAlignment="1">
      <alignment horizontal="center" vertical="center"/>
    </xf>
    <xf numFmtId="0" fontId="31" fillId="2" borderId="29" xfId="0" applyFont="1" applyFill="1" applyBorder="1" applyAlignment="1">
      <alignment horizontal="center" vertical="center" wrapText="1"/>
    </xf>
    <xf numFmtId="0" fontId="32" fillId="2" borderId="15" xfId="0" applyFont="1" applyFill="1" applyBorder="1" applyAlignment="1">
      <alignment horizontal="center" vertical="center"/>
    </xf>
    <xf numFmtId="0" fontId="31" fillId="2" borderId="22" xfId="0" applyFont="1" applyFill="1" applyBorder="1" applyAlignment="1">
      <alignment horizontal="center" vertical="center" wrapText="1"/>
    </xf>
    <xf numFmtId="0" fontId="32" fillId="2" borderId="16" xfId="0" applyFont="1" applyFill="1" applyBorder="1" applyAlignment="1">
      <alignment horizontal="center" vertical="center"/>
    </xf>
    <xf numFmtId="0" fontId="31" fillId="0" borderId="16" xfId="0" applyFont="1" applyBorder="1" applyAlignment="1">
      <alignment horizontal="center" vertical="center"/>
    </xf>
    <xf numFmtId="0" fontId="31" fillId="0" borderId="0" xfId="0" applyFont="1" applyAlignment="1">
      <alignment horizontal="center" vertical="center"/>
    </xf>
    <xf numFmtId="0" fontId="31" fillId="2" borderId="16"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8" xfId="0" applyFont="1" applyFill="1" applyBorder="1" applyAlignment="1">
      <alignment horizontal="center" vertical="center"/>
    </xf>
    <xf numFmtId="0" fontId="32" fillId="2" borderId="18" xfId="0"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xf>
    <xf numFmtId="0" fontId="0" fillId="8" borderId="0" xfId="0" applyFill="1"/>
    <xf numFmtId="0" fontId="3" fillId="7" borderId="0" xfId="0" applyFont="1" applyFill="1" applyBorder="1" applyAlignment="1">
      <alignment horizontal="center" vertical="top" wrapText="1"/>
    </xf>
    <xf numFmtId="0" fontId="22" fillId="0" borderId="0" xfId="0" applyFont="1" applyBorder="1" applyAlignment="1">
      <alignment horizontal="center" vertical="top" wrapText="1"/>
    </xf>
    <xf numFmtId="0" fontId="3" fillId="0" borderId="0" xfId="0" applyFont="1" applyBorder="1" applyAlignment="1">
      <alignment horizontal="center" vertical="top" wrapText="1"/>
    </xf>
    <xf numFmtId="0" fontId="8" fillId="0" borderId="0" xfId="0" applyFont="1" applyBorder="1"/>
    <xf numFmtId="0" fontId="10" fillId="0" borderId="0" xfId="0" applyFont="1" applyBorder="1" applyAlignment="1">
      <alignment wrapText="1"/>
    </xf>
    <xf numFmtId="0" fontId="10" fillId="0" borderId="0" xfId="0" applyFont="1" applyBorder="1" applyAlignment="1">
      <alignment vertical="center" wrapText="1"/>
    </xf>
    <xf numFmtId="0" fontId="2" fillId="6" borderId="0" xfId="0" applyFont="1" applyFill="1" applyAlignment="1">
      <alignment horizontal="left" vertical="center"/>
    </xf>
    <xf numFmtId="0" fontId="34" fillId="0" borderId="0" xfId="0" applyFont="1" applyAlignment="1">
      <alignment vertical="top"/>
    </xf>
    <xf numFmtId="0" fontId="1" fillId="2" borderId="0" xfId="0" applyFont="1" applyFill="1" applyAlignment="1">
      <alignment horizontal="center" vertical="center" wrapText="1"/>
    </xf>
    <xf numFmtId="0" fontId="13" fillId="0" borderId="0" xfId="0" applyFont="1" applyAlignment="1">
      <alignment horizontal="left" vertical="center" wrapText="1"/>
    </xf>
    <xf numFmtId="2" fontId="19" fillId="3" borderId="30" xfId="0" applyNumberFormat="1" applyFont="1" applyFill="1" applyBorder="1" applyAlignment="1" applyProtection="1">
      <alignment horizontal="left" vertical="top"/>
    </xf>
    <xf numFmtId="2" fontId="17" fillId="0" borderId="6" xfId="0" applyNumberFormat="1" applyFont="1" applyFill="1" applyBorder="1" applyAlignment="1" applyProtection="1">
      <alignment horizontal="left" vertical="top" wrapText="1"/>
    </xf>
    <xf numFmtId="0" fontId="11" fillId="0" borderId="7"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0" fillId="6" borderId="0" xfId="0" applyFill="1"/>
    <xf numFmtId="0" fontId="0" fillId="9" borderId="0" xfId="0" applyFill="1"/>
    <xf numFmtId="0" fontId="36" fillId="6" borderId="0" xfId="0" applyFont="1" applyFill="1" applyAlignment="1">
      <alignment horizontal="left" vertical="top" wrapText="1"/>
    </xf>
    <xf numFmtId="0" fontId="3" fillId="0" borderId="0" xfId="0" applyFont="1" applyBorder="1" applyAlignment="1" applyProtection="1">
      <alignment vertical="top" wrapText="1"/>
      <protection locked="0"/>
    </xf>
    <xf numFmtId="0" fontId="3" fillId="0" borderId="7" xfId="0" applyNumberFormat="1" applyFont="1" applyFill="1" applyBorder="1" applyAlignment="1" applyProtection="1">
      <alignment vertical="top" wrapText="1"/>
    </xf>
    <xf numFmtId="0" fontId="2" fillId="0" borderId="7" xfId="0" applyNumberFormat="1" applyFont="1" applyFill="1" applyBorder="1" applyProtection="1"/>
    <xf numFmtId="0" fontId="23" fillId="0" borderId="7" xfId="0" applyNumberFormat="1" applyFont="1" applyFill="1" applyBorder="1" applyAlignment="1" applyProtection="1">
      <alignment horizontal="left" vertical="center" wrapText="1"/>
    </xf>
    <xf numFmtId="0" fontId="19" fillId="3" borderId="12" xfId="0" applyFont="1" applyFill="1" applyBorder="1" applyAlignment="1" applyProtection="1">
      <alignment horizontal="left" vertical="top"/>
    </xf>
    <xf numFmtId="0" fontId="3" fillId="7" borderId="0" xfId="0" applyFont="1" applyFill="1" applyBorder="1" applyAlignment="1">
      <alignment horizontal="left" vertical="top" wrapText="1"/>
    </xf>
    <xf numFmtId="0" fontId="3" fillId="7" borderId="0" xfId="0" applyFont="1" applyFill="1" applyAlignment="1">
      <alignment horizontal="left" vertical="top" wrapText="1"/>
    </xf>
    <xf numFmtId="0" fontId="31" fillId="0" borderId="0" xfId="0" applyFont="1" applyBorder="1" applyAlignment="1">
      <alignment horizontal="center" vertical="center"/>
    </xf>
    <xf numFmtId="0" fontId="22" fillId="0" borderId="0" xfId="0" applyNumberFormat="1" applyFont="1" applyFill="1" applyAlignment="1" applyProtection="1">
      <alignment horizontal="center" vertical="top" wrapText="1"/>
    </xf>
    <xf numFmtId="0" fontId="36" fillId="6" borderId="0" xfId="0" applyFont="1" applyFill="1" applyAlignment="1">
      <alignment horizontal="left" vertical="top" wrapText="1"/>
    </xf>
    <xf numFmtId="0" fontId="0" fillId="6" borderId="0" xfId="0" applyFill="1" applyAlignment="1">
      <alignment horizontal="left" vertical="top"/>
    </xf>
    <xf numFmtId="0" fontId="15" fillId="0" borderId="0" xfId="0" applyFont="1" applyAlignment="1">
      <alignment horizontal="left" vertical="top"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30" fillId="5" borderId="9" xfId="0" applyFont="1" applyFill="1" applyBorder="1" applyAlignment="1">
      <alignment horizontal="center" vertical="center"/>
    </xf>
    <xf numFmtId="0" fontId="30" fillId="5" borderId="11"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1" xfId="0" applyFont="1" applyFill="1" applyBorder="1" applyAlignment="1">
      <alignment horizontal="center" vertical="center"/>
    </xf>
    <xf numFmtId="0" fontId="13" fillId="0" borderId="0" xfId="0" applyFont="1" applyAlignment="1">
      <alignment horizontal="left" vertical="center" wrapText="1"/>
    </xf>
    <xf numFmtId="0" fontId="17" fillId="0" borderId="10" xfId="0" applyFont="1" applyBorder="1" applyAlignment="1">
      <alignment horizontal="center" vertical="center" wrapText="1"/>
    </xf>
    <xf numFmtId="0" fontId="11" fillId="0" borderId="0" xfId="0" applyFont="1" applyBorder="1" applyAlignment="1" applyProtection="1">
      <alignment horizontal="left" vertical="top" wrapText="1"/>
      <protection locked="0"/>
    </xf>
  </cellXfs>
  <cellStyles count="1">
    <cellStyle name="Normal" xfId="0" builtinId="0"/>
  </cellStyles>
  <dxfs count="69">
    <dxf>
      <fill>
        <patternFill>
          <bgColor rgb="FFFF0000"/>
        </patternFill>
      </fill>
    </dxf>
    <dxf>
      <fill>
        <patternFill>
          <bgColor rgb="FF92D050"/>
        </patternFill>
      </fill>
    </dxf>
    <dxf>
      <fill>
        <patternFill>
          <bgColor theme="8"/>
        </patternFill>
      </fill>
    </dxf>
    <dxf>
      <fill>
        <patternFill>
          <bgColor rgb="FFFFFF00"/>
        </patternFill>
      </fill>
    </dxf>
    <dxf>
      <fill>
        <patternFill>
          <bgColor rgb="FFFFC000"/>
        </patternFill>
      </fill>
    </dxf>
    <dxf>
      <fill>
        <patternFill patternType="none">
          <bgColor auto="1"/>
        </patternFill>
      </fill>
      <border diagonalUp="0" diagonalDown="0">
        <left style="thin">
          <color auto="1"/>
        </left>
        <right style="thin">
          <color auto="1"/>
        </right>
        <top/>
        <bottom/>
        <vertical style="thin">
          <color auto="1"/>
        </vertical>
        <horizontal/>
      </border>
      <protection locked="1" hidden="0"/>
    </dxf>
    <dxf>
      <fill>
        <patternFill patternType="none">
          <bgColor auto="1"/>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9"/>
        <color theme="1"/>
        <name val="Verdana"/>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bottom/>
        <vertical/>
        <horizontal/>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9"/>
        <color rgb="FF0058B1"/>
        <name val="Verdana"/>
        <scheme val="none"/>
      </font>
      <numFmt numFmtId="2" formatCode="0.00"/>
      <fill>
        <patternFill patternType="none">
          <fgColor theme="0" tint="-0.14999847407452621"/>
          <bgColor auto="1"/>
        </patternFill>
      </fill>
      <alignment horizontal="left" vertical="top" textRotation="0" wrapText="1" indent="0" justifyLastLine="0" shrinkToFit="0" readingOrder="0"/>
      <border diagonalUp="0" diagonalDown="0">
        <left/>
        <right style="thin">
          <color indexed="64"/>
        </right>
        <vertical/>
      </border>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ill>
        <patternFill>
          <bgColor rgb="FF92D05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1"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family val="2"/>
        <scheme val="none"/>
      </font>
      <alignment horizontal="general" vertical="top"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theme="1"/>
        <name val="Calibri"/>
        <scheme val="minor"/>
      </font>
      <fill>
        <patternFill patternType="solid">
          <fgColor indexed="64"/>
          <bgColor rgb="FFD6E4F2"/>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D6E4F2"/>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ill>
        <patternFill>
          <bgColor rgb="FF92D050"/>
        </patternFill>
      </fill>
    </dxf>
    <dxf>
      <fill>
        <patternFill>
          <bgColor rgb="FFFFC000"/>
        </patternFill>
      </fill>
    </dxf>
    <dxf>
      <fill>
        <patternFill>
          <bgColor rgb="FFFF0000"/>
        </patternFill>
      </fill>
    </dxf>
    <dxf>
      <font>
        <strike val="0"/>
        <outline val="0"/>
        <shadow val="0"/>
        <u val="none"/>
        <vertAlign val="baseline"/>
        <sz val="9"/>
        <name val="Verdana"/>
        <scheme val="none"/>
      </font>
      <numFmt numFmtId="0" formatCode="General"/>
      <fill>
        <patternFill patternType="none">
          <bgColor auto="1"/>
        </patternFill>
      </fill>
      <protection locked="1" hidden="0"/>
    </dxf>
    <dxf>
      <font>
        <b val="0"/>
        <i val="0"/>
        <strike val="0"/>
        <condense val="0"/>
        <extend val="0"/>
        <outline val="0"/>
        <shadow val="0"/>
        <u val="none"/>
        <vertAlign val="baseline"/>
        <sz val="9"/>
        <color theme="1"/>
        <name val="Verdana"/>
        <family val="2"/>
        <scheme val="none"/>
      </font>
      <alignment horizontal="center" vertical="top" textRotation="0" wrapText="1" indent="0" justifyLastLine="0" shrinkToFit="0" readingOrder="0"/>
    </dxf>
    <dxf>
      <font>
        <b val="0"/>
        <i val="0"/>
        <strike val="0"/>
        <condense val="0"/>
        <extend val="0"/>
        <outline val="0"/>
        <shadow val="0"/>
        <u val="none"/>
        <vertAlign val="baseline"/>
        <sz val="9"/>
        <color theme="1"/>
        <name val="Verdana"/>
        <family val="2"/>
        <scheme val="none"/>
      </font>
      <alignment horizontal="center" vertical="top" textRotation="0" wrapText="1" indent="0" justifyLastLine="0" shrinkToFit="0" readingOrder="0"/>
    </dxf>
    <dxf>
      <font>
        <b/>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right style="medium">
          <color indexed="64"/>
        </right>
        <top/>
        <bottom/>
      </border>
      <protection locked="1"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ont>
        <strike val="0"/>
        <outline val="0"/>
        <shadow val="0"/>
        <u val="none"/>
        <vertAlign val="baseline"/>
        <sz val="9"/>
        <name val="Verdana"/>
        <scheme val="none"/>
      </font>
      <fill>
        <patternFill patternType="none">
          <bgColor auto="1"/>
        </patternFill>
      </fill>
      <protection locked="1" hidden="0"/>
    </dxf>
    <dxf>
      <border outline="0">
        <bottom style="thin">
          <color theme="1"/>
        </bottom>
      </border>
    </dxf>
    <dxf>
      <font>
        <strike val="0"/>
        <outline val="0"/>
        <shadow val="0"/>
        <u val="none"/>
        <vertAlign val="baseline"/>
        <sz val="9"/>
        <name val="Verdana"/>
        <scheme val="none"/>
      </font>
      <protection locked="1" hidden="0"/>
    </dxf>
    <dxf>
      <font>
        <strike val="0"/>
        <outline val="0"/>
        <shadow val="0"/>
        <u val="none"/>
        <vertAlign val="baseline"/>
        <sz val="9"/>
        <name val="Verdana"/>
        <scheme val="none"/>
      </font>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general" vertical="top" textRotation="0" wrapText="1" indent="0" justifyLastLine="0" shrinkToFit="0" readingOrder="0"/>
      <protection locked="1" hidden="0"/>
    </dxf>
    <dxf>
      <border outline="0">
        <left style="medium">
          <color indexed="64"/>
        </left>
        <right style="medium">
          <color indexed="64"/>
        </right>
        <top style="medium">
          <color indexed="64"/>
        </top>
      </border>
    </dxf>
    <dxf>
      <font>
        <strike val="0"/>
        <outline val="0"/>
        <shadow val="0"/>
        <u val="none"/>
        <vertAlign val="baseline"/>
        <sz val="9"/>
        <name val="Verdana"/>
        <scheme val="none"/>
      </font>
    </dxf>
    <dxf>
      <border outline="0">
        <bottom style="thin">
          <color theme="1"/>
        </bottom>
      </border>
    </dxf>
    <dxf>
      <font>
        <b val="0"/>
        <i val="0"/>
        <strike val="0"/>
        <condense val="0"/>
        <extend val="0"/>
        <outline val="0"/>
        <shadow val="0"/>
        <u val="none"/>
        <vertAlign val="baseline"/>
        <sz val="9"/>
        <color theme="1"/>
        <name val="Verdana"/>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895350</xdr:colOff>
      <xdr:row>1</xdr:row>
      <xdr:rowOff>152400</xdr:rowOff>
    </xdr:from>
    <xdr:to>
      <xdr:col>13</xdr:col>
      <xdr:colOff>1311910</xdr:colOff>
      <xdr:row>5</xdr:row>
      <xdr:rowOff>16208</xdr:rowOff>
    </xdr:to>
    <xdr:pic>
      <xdr:nvPicPr>
        <xdr:cNvPr id="3" name="Picture 2">
          <a:extLst>
            <a:ext uri="{FF2B5EF4-FFF2-40B4-BE49-F238E27FC236}">
              <a16:creationId xmlns:a16="http://schemas.microsoft.com/office/drawing/2014/main" id="{9465AB1F-8C4C-4C5B-979C-7E7B76C571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82550" y="323850"/>
          <a:ext cx="1982470" cy="682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231290</xdr:colOff>
      <xdr:row>0</xdr:row>
      <xdr:rowOff>287095</xdr:rowOff>
    </xdr:from>
    <xdr:to>
      <xdr:col>9</xdr:col>
      <xdr:colOff>136649</xdr:colOff>
      <xdr:row>2</xdr:row>
      <xdr:rowOff>244110</xdr:rowOff>
    </xdr:to>
    <xdr:pic>
      <xdr:nvPicPr>
        <xdr:cNvPr id="2" name="Picture 1">
          <a:extLst>
            <a:ext uri="{FF2B5EF4-FFF2-40B4-BE49-F238E27FC236}">
              <a16:creationId xmlns:a16="http://schemas.microsoft.com/office/drawing/2014/main" id="{5A9B9D71-2BEA-4C5A-9EDA-BA0EB0539A75}"/>
            </a:ext>
          </a:extLst>
        </xdr:cNvPr>
        <xdr:cNvPicPr>
          <a:picLocks noChangeAspect="1"/>
        </xdr:cNvPicPr>
      </xdr:nvPicPr>
      <xdr:blipFill>
        <a:blip xmlns:r="http://schemas.openxmlformats.org/officeDocument/2006/relationships" r:embed="rId1"/>
        <a:stretch>
          <a:fillRect/>
        </a:stretch>
      </xdr:blipFill>
      <xdr:spPr>
        <a:xfrm>
          <a:off x="9337190" y="287095"/>
          <a:ext cx="1447774" cy="477715"/>
        </a:xfrm>
        <a:prstGeom prst="rect">
          <a:avLst/>
        </a:prstGeom>
      </xdr:spPr>
    </xdr:pic>
    <xdr:clientData/>
  </xdr:twoCellAnchor>
  <xdr:twoCellAnchor editAs="oneCell">
    <xdr:from>
      <xdr:col>7</xdr:col>
      <xdr:colOff>231290</xdr:colOff>
      <xdr:row>0</xdr:row>
      <xdr:rowOff>287095</xdr:rowOff>
    </xdr:from>
    <xdr:to>
      <xdr:col>9</xdr:col>
      <xdr:colOff>663090</xdr:colOff>
      <xdr:row>3</xdr:row>
      <xdr:rowOff>181383</xdr:rowOff>
    </xdr:to>
    <xdr:pic>
      <xdr:nvPicPr>
        <xdr:cNvPr id="3" name="Picture 2">
          <a:extLst>
            <a:ext uri="{FF2B5EF4-FFF2-40B4-BE49-F238E27FC236}">
              <a16:creationId xmlns:a16="http://schemas.microsoft.com/office/drawing/2014/main" id="{1745BD13-31F6-4F75-8040-38FB7AD67F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7190" y="287095"/>
          <a:ext cx="1968500" cy="6893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1092200</xdr:colOff>
      <xdr:row>2</xdr:row>
      <xdr:rowOff>98839</xdr:rowOff>
    </xdr:from>
    <xdr:to>
      <xdr:col>7</xdr:col>
      <xdr:colOff>1291714</xdr:colOff>
      <xdr:row>3</xdr:row>
      <xdr:rowOff>339560</xdr:rowOff>
    </xdr:to>
    <xdr:pic>
      <xdr:nvPicPr>
        <xdr:cNvPr id="2" name="Picture 1">
          <a:extLst>
            <a:ext uri="{FF2B5EF4-FFF2-40B4-BE49-F238E27FC236}">
              <a16:creationId xmlns:a16="http://schemas.microsoft.com/office/drawing/2014/main" id="{14B3731D-CEED-497B-96C6-9E6238EA2666}"/>
            </a:ext>
          </a:extLst>
        </xdr:cNvPr>
        <xdr:cNvPicPr>
          <a:picLocks noChangeAspect="1"/>
        </xdr:cNvPicPr>
      </xdr:nvPicPr>
      <xdr:blipFill>
        <a:blip xmlns:r="http://schemas.openxmlformats.org/officeDocument/2006/relationships" r:embed="rId1"/>
        <a:stretch>
          <a:fillRect/>
        </a:stretch>
      </xdr:blipFill>
      <xdr:spPr>
        <a:xfrm>
          <a:off x="7677150" y="505239"/>
          <a:ext cx="1502534" cy="462971"/>
        </a:xfrm>
        <a:prstGeom prst="rect">
          <a:avLst/>
        </a:prstGeom>
      </xdr:spPr>
    </xdr:pic>
    <xdr:clientData/>
  </xdr:twoCellAnchor>
  <xdr:twoCellAnchor editAs="oneCell">
    <xdr:from>
      <xdr:col>6</xdr:col>
      <xdr:colOff>1043940</xdr:colOff>
      <xdr:row>1</xdr:row>
      <xdr:rowOff>177579</xdr:rowOff>
    </xdr:from>
    <xdr:to>
      <xdr:col>8</xdr:col>
      <xdr:colOff>383540</xdr:colOff>
      <xdr:row>4</xdr:row>
      <xdr:rowOff>35037</xdr:rowOff>
    </xdr:to>
    <xdr:pic>
      <xdr:nvPicPr>
        <xdr:cNvPr id="3" name="Picture 2">
          <a:extLst>
            <a:ext uri="{FF2B5EF4-FFF2-40B4-BE49-F238E27FC236}">
              <a16:creationId xmlns:a16="http://schemas.microsoft.com/office/drawing/2014/main" id="{5BD03336-E746-42AA-91C1-E581D4AA88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8890" y="355379"/>
          <a:ext cx="1969770" cy="6893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384810</xdr:colOff>
      <xdr:row>1</xdr:row>
      <xdr:rowOff>144780</xdr:rowOff>
    </xdr:from>
    <xdr:to>
      <xdr:col>9</xdr:col>
      <xdr:colOff>1221740</xdr:colOff>
      <xdr:row>3</xdr:row>
      <xdr:rowOff>378158</xdr:rowOff>
    </xdr:to>
    <xdr:pic>
      <xdr:nvPicPr>
        <xdr:cNvPr id="2" name="Picture 1">
          <a:extLst>
            <a:ext uri="{FF2B5EF4-FFF2-40B4-BE49-F238E27FC236}">
              <a16:creationId xmlns:a16="http://schemas.microsoft.com/office/drawing/2014/main" id="{2D1984D5-2568-4141-B07D-8EDCB4B73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5960" y="322580"/>
          <a:ext cx="1973580" cy="6816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9CD36A-EB62-4C47-9981-BBE15D1B6B6D}" name="Table22" displayName="Table22" ref="D10:F414" totalsRowShown="0" headerRowDxfId="68" dataDxfId="66" headerRowBorderDxfId="67" tableBorderDxfId="65">
  <autoFilter ref="D10:F414" xr:uid="{00000000-0009-0000-0100-000001000000}"/>
  <tableColumns count="3">
    <tableColumn id="1" xr3:uid="{E938D61F-FF49-455E-B975-47818E722366}" name="Practice V1" dataDxfId="64"/>
    <tableColumn id="2" xr3:uid="{F784A85F-8A29-47E1-879F-3D6AC8FA221D}" name="Answer V1" dataDxfId="63"/>
    <tableColumn id="3" xr3:uid="{7347A6FB-8168-4782-8EF7-EE09058BA318}" name="Comment V1" dataDxfId="62"/>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C099AF4-8F1F-4B6B-A16E-D7C10318D8D2}" name="Table45" displayName="Table45" ref="J10:O470" totalsRowShown="0" headerRowDxfId="61" dataDxfId="59" headerRowBorderDxfId="60" tableBorderDxfId="58">
  <autoFilter ref="J10:O470" xr:uid="{00000000-0009-0000-0100-000004000000}"/>
  <tableColumns count="6">
    <tableColumn id="1" xr3:uid="{A9881288-3A79-4A22-970F-7C8A03536A1A}" name="Practice" dataDxfId="57"/>
    <tableColumn id="2" xr3:uid="{FD9279CF-50B8-4F40-8AEA-B25BFE5247E9}" name="Vastaus" dataDxfId="56"/>
    <tableColumn id="4" xr3:uid="{D6FBAFEA-43F5-4130-8092-7D2F5EE9024A}" name="Kommentit" dataDxfId="55"/>
    <tableColumn id="6" xr3:uid="{65C1A46B-31C1-493A-B425-40E6EA6CF2D0}" name="Sisäinen viittaus" dataDxfId="54"/>
    <tableColumn id="5" xr3:uid="{3E8FB969-490C-4954-ABC0-D77246A101AA}" name="V1 Avain" dataDxfId="53"/>
    <tableColumn id="3" xr3:uid="{257FE100-0D84-49F4-B3CF-BC6F5CEB925D}" name="V1-V2 vastaavuus" dataDxfId="52"/>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11A014-C897-409C-9E6C-01DCFD7BC41A}" name="Table17" displayName="Table17" ref="A2:G399" totalsRowShown="0" headerRowDxfId="48" dataDxfId="46" headerRowBorderDxfId="47" tableBorderDxfId="45">
  <autoFilter ref="A2:G399" xr:uid="{00000000-0009-0000-0100-000010000000}"/>
  <sortState xmlns:xlrd2="http://schemas.microsoft.com/office/spreadsheetml/2017/richdata2" ref="A3:G399">
    <sortCondition ref="A2:A399"/>
  </sortState>
  <tableColumns count="7">
    <tableColumn id="1" xr3:uid="{DDEDDA70-FBB4-495E-BD66-F150CB1643FC}" name="Aiempi käytäntö" dataDxfId="44"/>
    <tableColumn id="3" xr3:uid="{5E25E693-0D5E-457D-B761-A2BCF1D70339}" name="Aiempi vastaus" dataDxfId="43"/>
    <tableColumn id="2" xr3:uid="{DA9910F4-2F3F-43A2-80E9-CE9A7C4859E1}" name="Kommentit" dataDxfId="42"/>
    <tableColumn id="4" xr3:uid="{0A8B2AE7-7B39-4B43-B029-6DBE67D2A36E}" name="Siirto" dataDxfId="41"/>
    <tableColumn id="5" xr3:uid="{D85E58C3-0C38-4896-8963-91160380D4F6}" name="Uusi käytäntö" dataDxfId="40"/>
    <tableColumn id="7" xr3:uid="{C2168188-524C-4AB6-A86A-F9D4F4E9F14B}" name="Uusi vastaus" dataDxfId="39"/>
    <tableColumn id="6" xr3:uid="{F239356D-4F2E-4F1D-930E-46CCF39B36A2}" name="KommentitV2" dataDxfId="38"/>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F544C0-0A97-4B19-9B2E-076E6CDE4156}" name="Table2611" displayName="Table2611" ref="C11:J476" totalsRowShown="0" headerRowDxfId="37" dataDxfId="35" headerRowBorderDxfId="36" tableBorderDxfId="34">
  <autoFilter ref="C11:J476" xr:uid="{00000000-0009-0000-0100-000005000000}"/>
  <tableColumns count="8">
    <tableColumn id="1" xr3:uid="{2D74D982-429B-4EE9-90AE-C0F10E919C56}" name="(FIN) Käytäntö" dataDxfId="33"/>
    <tableColumn id="2" xr3:uid="{EA97225E-027A-453B-8F0E-A2E78700DD78}" name="(FIN) Vastaus" dataDxfId="32">
      <calculatedColumnFormula>VLOOKUP(Table2611[[#This Row],[(FIN) Käytäntö]],Table45[#All],2,FALSE)</calculatedColumnFormula>
    </tableColumn>
    <tableColumn id="3" xr3:uid="{194BC3CE-AD19-4169-B1AE-8C4D266B546C}" name="(FIN) Kommentit" dataDxfId="31">
      <calculatedColumnFormula>VLOOKUP(Table2611[[#This Row],[(FIN) Käytäntö]],Table45[#All],3,FALSE)</calculatedColumnFormula>
    </tableColumn>
    <tableColumn id="5" xr3:uid="{65CB260D-5DCC-40A7-B5D7-BB2CD9EA5540}" name="(FIN) Sisäinen viittaus" dataDxfId="30">
      <calculatedColumnFormula>VLOOKUP(Table2611[[#This Row],[(FIN) Käytäntö]],Table45[#All],4,FALSE)</calculatedColumnFormula>
    </tableColumn>
    <tableColumn id="6" xr3:uid="{21FBB18E-3BBD-478F-B7F7-29E13333F3FE}" name="(FIN) Ulkoinen viittaus" dataDxfId="29"/>
    <tableColumn id="8" xr3:uid="{2844BCA7-FDFE-4BE1-8A15-EC87FB50ADBE}" name="(FIN) Kehitysk" dataDxfId="28"/>
    <tableColumn id="4" xr3:uid="{8D065917-DD55-42E0-9976-935AE9F7EF83}" name="V1 avain" dataDxfId="27">
      <calculatedColumnFormula>VLOOKUP(Table2611[[#This Row],[(FIN) Käytäntö]],Table45[#All],5,FALSE)</calculatedColumnFormula>
    </tableColumn>
    <tableColumn id="7" xr3:uid="{0D7262D9-D8B3-4F14-B186-8F38B9A54F10}" name="V1-V2 Vastaavuus" dataDxfId="26">
      <calculatedColumnFormula>VLOOKUP(Table2611[[#This Row],[(FIN) Käytäntö]],Table45[#All],6,FALSE)</calculatedColumnFormula>
    </tableColumn>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E55F71-08DF-42A1-9D1A-CE32C3B7908F}" name="Table266" displayName="Table266" ref="C11:M485" totalsRowShown="0" headerRowDxfId="19" dataDxfId="17" headerRowBorderDxfId="18" tableBorderDxfId="16">
  <autoFilter ref="C11:M485" xr:uid="{00000000-0009-0000-0100-000003000000}"/>
  <tableColumns count="11">
    <tableColumn id="9" xr3:uid="{18912401-DCAB-4296-BA86-4CE65E4CCF42}" name="NRO" dataDxfId="15"/>
    <tableColumn id="1" xr3:uid="{4DB865DF-41A7-4E8C-BD15-AB7D3CE657FE}" name="(FIN) Käytäntö" dataDxfId="14"/>
    <tableColumn id="2" xr3:uid="{9B8720E2-CAAB-4136-A716-85BB7DE654DE}" name="(FIN) Vastaus" dataDxfId="13">
      <calculatedColumnFormula>VLOOKUP(Table266[[#This Row],[V2 avain]],Table2611[#All],2,FALSE)</calculatedColumnFormula>
    </tableColumn>
    <tableColumn id="3" xr3:uid="{66AC824B-0640-4642-930E-D2CDA65AA11A}" name="(FIN) Kommentit" dataDxfId="12">
      <calculatedColumnFormula>VLOOKUP(Table266[[#This Row],[V2 avain]],Table2611[#All],3,FALSE)</calculatedColumnFormula>
    </tableColumn>
    <tableColumn id="5" xr3:uid="{4B3092A1-C232-4EB8-B433-1534B7208E8C}" name="(FIN) Sisäinen viittaus" dataDxfId="11">
      <calculatedColumnFormula>VLOOKUP(Table266[[#This Row],[V2 avain]],Table2611[#All],4,FALSE)</calculatedColumnFormula>
    </tableColumn>
    <tableColumn id="6" xr3:uid="{B4E49006-72E8-4023-AE58-4684A1E210F9}" name="(FIN) ulkoinen viittaus" dataDxfId="10">
      <calculatedColumnFormula>VLOOKUP(Table266[[#This Row],[V2 avain]],Table2611[#All],5,FALSE)</calculatedColumnFormula>
    </tableColumn>
    <tableColumn id="11" xr3:uid="{D458EE3C-924A-4435-9FFF-88763ED0BD49}" name="Kehityskohde" dataDxfId="9">
      <calculatedColumnFormula>VLOOKUP(Table266[[#This Row],[V2 avain]],Table2611[#All],6,FALSE)</calculatedColumnFormula>
    </tableColumn>
    <tableColumn id="4" xr3:uid="{39E126B6-CA8F-42B9-9634-99E4D0071E76}" name="(FIN) V1 avain" dataDxfId="8">
      <calculatedColumnFormula>VLOOKUP(Table266[[#This Row],[V2 avain]],Table2611[#All],7,FALSE)</calculatedColumnFormula>
    </tableColumn>
    <tableColumn id="10" xr3:uid="{1F0DEEA6-A00D-4F99-8B3C-83A0F630653D}" name="(FIN) V1-V2 vastaavuus" dataDxfId="7">
      <calculatedColumnFormula>VLOOKUP(Table266[[#This Row],[V2 avain]],Table2611[#All],8,FALSE)</calculatedColumnFormula>
    </tableColumn>
    <tableColumn id="7" xr3:uid="{E2A4C1B7-F881-4488-8419-0EFE22C0E924}" name="V2 avain" dataDxfId="6"/>
    <tableColumn id="8" xr3:uid="{7D04AF63-7BD2-4AFB-80EF-64512AC940D6}" name="V2-V2.1-vastaavuus" dataDxfId="5"/>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abSelected="1" workbookViewId="0">
      <selection activeCell="B5" sqref="B5:B7"/>
    </sheetView>
  </sheetViews>
  <sheetFormatPr defaultRowHeight="14.4" x14ac:dyDescent="0.3"/>
  <cols>
    <col min="1" max="1" width="3.5546875" style="155" customWidth="1"/>
    <col min="2" max="2" width="109.21875" style="155" customWidth="1"/>
    <col min="3" max="5" width="8.88671875" style="155"/>
    <col min="6" max="6" width="4.109375" style="155" customWidth="1"/>
    <col min="7" max="16384" width="8.88671875" style="155"/>
  </cols>
  <sheetData>
    <row r="1" spans="1:3" x14ac:dyDescent="0.3">
      <c r="A1" s="156"/>
      <c r="B1" s="156"/>
      <c r="C1" s="156"/>
    </row>
    <row r="2" spans="1:3" x14ac:dyDescent="0.3">
      <c r="A2" s="156"/>
      <c r="B2" s="155" t="s">
        <v>2040</v>
      </c>
      <c r="C2" s="156"/>
    </row>
    <row r="3" spans="1:3" ht="289.8" customHeight="1" x14ac:dyDescent="0.3">
      <c r="A3" s="156"/>
      <c r="B3" s="157" t="s">
        <v>2043</v>
      </c>
      <c r="C3" s="156"/>
    </row>
    <row r="4" spans="1:3" x14ac:dyDescent="0.3">
      <c r="A4" s="156"/>
      <c r="B4" s="156"/>
      <c r="C4" s="156"/>
    </row>
    <row r="5" spans="1:3" ht="124.8" customHeight="1" x14ac:dyDescent="0.3">
      <c r="A5" s="156"/>
      <c r="B5" s="167" t="s">
        <v>2046</v>
      </c>
      <c r="C5" s="156"/>
    </row>
    <row r="6" spans="1:3" x14ac:dyDescent="0.3">
      <c r="A6" s="156"/>
      <c r="B6" s="168"/>
      <c r="C6" s="156"/>
    </row>
    <row r="7" spans="1:3" x14ac:dyDescent="0.3">
      <c r="A7" s="156"/>
      <c r="B7" s="168"/>
      <c r="C7" s="156"/>
    </row>
    <row r="8" spans="1:3" x14ac:dyDescent="0.3">
      <c r="A8" s="156"/>
      <c r="B8" s="156"/>
      <c r="C8" s="156"/>
    </row>
  </sheetData>
  <mergeCells count="1">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02773-34F2-4889-8B41-04A9D39E274F}">
  <sheetPr>
    <tabColor rgb="FF92D050"/>
  </sheetPr>
  <dimension ref="A1:AG473"/>
  <sheetViews>
    <sheetView showGridLines="0" workbookViewId="0">
      <selection activeCell="L56" sqref="L56"/>
    </sheetView>
  </sheetViews>
  <sheetFormatPr defaultColWidth="11.21875" defaultRowHeight="13.95" customHeight="1" x14ac:dyDescent="0.3"/>
  <cols>
    <col min="1" max="2" width="2" style="3" customWidth="1"/>
    <col min="3" max="3" width="3.21875" style="3" customWidth="1"/>
    <col min="4" max="4" width="27.77734375" style="3" customWidth="1"/>
    <col min="5" max="5" width="19.109375" style="57" customWidth="1"/>
    <col min="6" max="6" width="36.109375" style="57" customWidth="1"/>
    <col min="7" max="7" width="6.88671875" style="3" customWidth="1"/>
    <col min="8" max="8" width="3.21875" style="3" customWidth="1"/>
    <col min="9" max="9" width="6.88671875" style="3" customWidth="1"/>
    <col min="10" max="10" width="19.109375" style="3" customWidth="1"/>
    <col min="11" max="11" width="19.109375" style="57" customWidth="1"/>
    <col min="12" max="12" width="27.77734375" style="57" customWidth="1"/>
    <col min="13" max="13" width="22.88671875" style="57" customWidth="1"/>
    <col min="14" max="14" width="21.33203125" style="3" customWidth="1"/>
    <col min="15" max="15" width="21.6640625" style="57" customWidth="1"/>
    <col min="17" max="17" width="4" customWidth="1"/>
    <col min="30" max="30" width="3.88671875" customWidth="1"/>
  </cols>
  <sheetData>
    <row r="1" spans="1:33" s="3" customFormat="1" ht="13.95" customHeight="1" x14ac:dyDescent="0.25">
      <c r="A1" s="1"/>
      <c r="B1" s="1"/>
      <c r="C1" s="1"/>
      <c r="D1" s="1"/>
      <c r="E1" s="69"/>
      <c r="F1" s="69"/>
      <c r="G1" s="1"/>
      <c r="H1" s="1"/>
      <c r="I1" s="1"/>
      <c r="J1" s="1"/>
      <c r="K1" s="69"/>
      <c r="L1" s="149"/>
      <c r="M1" s="69"/>
      <c r="N1" s="1"/>
      <c r="O1" s="2"/>
      <c r="P1" s="2"/>
      <c r="R1" s="70"/>
      <c r="S1" s="70"/>
      <c r="T1" s="70"/>
      <c r="U1" s="70"/>
      <c r="V1" s="70"/>
      <c r="W1" s="70"/>
      <c r="X1" s="70"/>
      <c r="Y1" s="70"/>
      <c r="Z1" s="70"/>
      <c r="AA1" s="70"/>
      <c r="AB1" s="70"/>
      <c r="AC1" s="70"/>
      <c r="AD1" s="70"/>
      <c r="AE1" s="70"/>
    </row>
    <row r="2" spans="1:33" s="10" customFormat="1" ht="18" customHeight="1" x14ac:dyDescent="0.25">
      <c r="A2" s="6"/>
      <c r="B2" s="7"/>
      <c r="C2" s="8"/>
      <c r="D2" s="8"/>
      <c r="E2" s="71"/>
      <c r="F2" s="71"/>
      <c r="G2" s="8"/>
      <c r="H2" s="8"/>
      <c r="I2" s="8"/>
      <c r="J2" s="8"/>
      <c r="K2" s="71"/>
      <c r="L2" s="71"/>
      <c r="M2" s="71"/>
      <c r="N2" s="9"/>
      <c r="O2" s="144"/>
      <c r="P2" s="144"/>
      <c r="Q2" s="52"/>
      <c r="R2" s="2"/>
      <c r="T2" s="72"/>
      <c r="AG2" s="72"/>
    </row>
    <row r="3" spans="1:33" s="3" customFormat="1" ht="19.8" x14ac:dyDescent="0.3">
      <c r="A3" s="1"/>
      <c r="B3" s="12"/>
      <c r="D3" s="15" t="s">
        <v>520</v>
      </c>
      <c r="E3" s="57"/>
      <c r="F3" s="57"/>
      <c r="K3" s="57"/>
      <c r="L3" s="57"/>
      <c r="M3" s="57"/>
      <c r="N3" s="13"/>
      <c r="O3" s="145"/>
      <c r="P3" s="145"/>
      <c r="Q3" s="52"/>
      <c r="R3" s="2"/>
      <c r="T3" s="70"/>
      <c r="U3" s="73" t="s">
        <v>521</v>
      </c>
      <c r="V3"/>
      <c r="W3"/>
      <c r="X3"/>
      <c r="Y3"/>
      <c r="Z3"/>
      <c r="AA3"/>
      <c r="AB3"/>
      <c r="AC3"/>
      <c r="AD3"/>
      <c r="AE3"/>
      <c r="AF3"/>
      <c r="AG3" s="70"/>
    </row>
    <row r="4" spans="1:33" s="3" customFormat="1" ht="13.95" customHeight="1" x14ac:dyDescent="0.3">
      <c r="A4" s="1"/>
      <c r="B4" s="12"/>
      <c r="E4" s="74"/>
      <c r="F4" s="74"/>
      <c r="K4" s="57"/>
      <c r="L4" s="57"/>
      <c r="M4" s="57"/>
      <c r="N4" s="13"/>
      <c r="O4" s="145"/>
      <c r="P4" s="145"/>
      <c r="Q4" s="52"/>
      <c r="R4" s="2"/>
      <c r="T4" s="70"/>
      <c r="U4"/>
      <c r="V4"/>
      <c r="W4"/>
      <c r="X4"/>
      <c r="Y4"/>
      <c r="Z4"/>
      <c r="AA4"/>
      <c r="AB4"/>
      <c r="AC4"/>
      <c r="AD4"/>
      <c r="AE4"/>
      <c r="AF4"/>
      <c r="AG4" s="70"/>
    </row>
    <row r="5" spans="1:33" s="20" customFormat="1" ht="13.95" customHeight="1" x14ac:dyDescent="0.3">
      <c r="A5" s="1"/>
      <c r="B5" s="16"/>
      <c r="D5" s="75" t="s">
        <v>522</v>
      </c>
      <c r="E5" s="76"/>
      <c r="F5" s="76"/>
      <c r="G5" s="76"/>
      <c r="H5" s="77"/>
      <c r="I5" s="3"/>
      <c r="J5" s="75" t="s">
        <v>523</v>
      </c>
      <c r="K5" s="76"/>
      <c r="L5" s="76"/>
      <c r="M5" s="76"/>
      <c r="N5" s="18"/>
      <c r="O5" s="146"/>
      <c r="P5" s="146"/>
      <c r="Q5" s="147"/>
      <c r="R5" s="19"/>
      <c r="T5" s="78"/>
      <c r="U5" s="79" t="s">
        <v>524</v>
      </c>
      <c r="V5"/>
      <c r="W5"/>
      <c r="X5"/>
      <c r="Y5"/>
      <c r="Z5"/>
      <c r="AA5"/>
      <c r="AB5"/>
      <c r="AC5"/>
      <c r="AD5"/>
      <c r="AE5"/>
      <c r="AF5"/>
      <c r="AG5" s="78"/>
    </row>
    <row r="6" spans="1:33" s="3" customFormat="1" ht="22.95" customHeight="1" x14ac:dyDescent="0.3">
      <c r="A6" s="1"/>
      <c r="B6" s="12"/>
      <c r="D6" s="169" t="s">
        <v>525</v>
      </c>
      <c r="E6" s="169"/>
      <c r="F6" s="169"/>
      <c r="G6" s="169"/>
      <c r="J6" s="169" t="s">
        <v>526</v>
      </c>
      <c r="K6" s="169"/>
      <c r="L6" s="169"/>
      <c r="M6" s="169"/>
      <c r="N6" s="13"/>
      <c r="O6" s="145"/>
      <c r="P6" s="145"/>
      <c r="Q6" s="52"/>
      <c r="R6" s="2"/>
      <c r="T6" s="70"/>
      <c r="U6" s="79" t="s">
        <v>527</v>
      </c>
      <c r="V6"/>
      <c r="W6"/>
      <c r="X6"/>
      <c r="Y6"/>
      <c r="Z6"/>
      <c r="AA6"/>
      <c r="AB6"/>
      <c r="AC6"/>
      <c r="AD6"/>
      <c r="AE6"/>
      <c r="AF6"/>
      <c r="AG6" s="70"/>
    </row>
    <row r="7" spans="1:33" s="3" customFormat="1" ht="13.95" customHeight="1" thickBot="1" x14ac:dyDescent="0.35">
      <c r="A7" s="1"/>
      <c r="B7" s="12"/>
      <c r="E7" s="57"/>
      <c r="F7" s="57"/>
      <c r="K7" s="57"/>
      <c r="L7" s="57"/>
      <c r="M7" s="57"/>
      <c r="N7" s="13"/>
      <c r="O7" s="145"/>
      <c r="P7" s="145"/>
      <c r="Q7" s="147"/>
      <c r="R7" s="19"/>
      <c r="T7" s="70"/>
      <c r="U7" s="79" t="s">
        <v>528</v>
      </c>
      <c r="V7"/>
      <c r="W7"/>
      <c r="X7"/>
      <c r="Y7"/>
      <c r="Z7"/>
      <c r="AA7"/>
      <c r="AB7"/>
      <c r="AC7"/>
      <c r="AD7"/>
      <c r="AE7"/>
      <c r="AF7"/>
      <c r="AG7" s="70"/>
    </row>
    <row r="8" spans="1:33" ht="13.95" customHeight="1" thickBot="1" x14ac:dyDescent="0.35">
      <c r="A8" s="2"/>
      <c r="B8" s="23"/>
      <c r="C8" s="24"/>
      <c r="D8" s="170" t="s">
        <v>529</v>
      </c>
      <c r="E8" s="171"/>
      <c r="F8" s="59"/>
      <c r="G8" s="24"/>
      <c r="H8" s="77" t="s">
        <v>530</v>
      </c>
      <c r="I8" s="24"/>
      <c r="J8" s="170" t="s">
        <v>531</v>
      </c>
      <c r="K8" s="171"/>
      <c r="L8" s="59"/>
      <c r="M8" s="59"/>
      <c r="N8" s="13"/>
      <c r="O8" s="145"/>
      <c r="P8" s="145"/>
      <c r="Q8" s="52"/>
      <c r="R8" s="2"/>
      <c r="T8" s="80"/>
      <c r="U8" s="79"/>
      <c r="AG8" s="80"/>
    </row>
    <row r="9" spans="1:33" ht="13.95" customHeight="1" x14ac:dyDescent="0.3">
      <c r="A9" s="2"/>
      <c r="B9" s="23"/>
      <c r="C9" s="24"/>
      <c r="N9" s="13"/>
      <c r="O9" s="145"/>
      <c r="P9" s="145"/>
      <c r="Q9" s="52"/>
      <c r="R9" s="2"/>
      <c r="T9" s="80"/>
      <c r="U9" s="79" t="s">
        <v>532</v>
      </c>
      <c r="AG9" s="80"/>
    </row>
    <row r="10" spans="1:33" ht="13.95" customHeight="1" x14ac:dyDescent="0.3">
      <c r="A10" s="2"/>
      <c r="B10" s="25"/>
      <c r="C10" s="29"/>
      <c r="D10" s="3" t="s">
        <v>533</v>
      </c>
      <c r="E10" s="57" t="s">
        <v>534</v>
      </c>
      <c r="F10" s="81" t="s">
        <v>535</v>
      </c>
      <c r="G10" s="82"/>
      <c r="H10" s="82"/>
      <c r="I10" s="82"/>
      <c r="J10" s="30" t="s">
        <v>536</v>
      </c>
      <c r="K10" s="83" t="s">
        <v>614</v>
      </c>
      <c r="L10" s="83" t="s">
        <v>608</v>
      </c>
      <c r="M10" s="83" t="s">
        <v>615</v>
      </c>
      <c r="N10" s="83" t="s">
        <v>2038</v>
      </c>
      <c r="O10" s="84" t="s">
        <v>2039</v>
      </c>
      <c r="P10" s="29"/>
      <c r="Q10" s="13"/>
      <c r="R10" s="2"/>
      <c r="T10" s="80"/>
      <c r="U10" s="85" t="s">
        <v>537</v>
      </c>
      <c r="V10" s="86"/>
      <c r="W10" s="86"/>
      <c r="X10" s="86"/>
      <c r="Y10" s="86"/>
      <c r="Z10" s="86"/>
      <c r="AA10" s="86"/>
      <c r="AB10" s="86"/>
      <c r="AC10" s="86"/>
      <c r="AD10" s="86"/>
      <c r="AE10" s="86"/>
      <c r="AF10" s="86"/>
      <c r="AG10" s="80"/>
    </row>
    <row r="11" spans="1:33" ht="13.95" customHeight="1" x14ac:dyDescent="0.3">
      <c r="A11" s="2"/>
      <c r="B11" s="25"/>
      <c r="C11" s="29"/>
      <c r="D11" s="87" t="s">
        <v>6</v>
      </c>
      <c r="E11" s="88"/>
      <c r="F11" s="89"/>
      <c r="G11" s="82"/>
      <c r="H11" s="82"/>
      <c r="I11" s="82"/>
      <c r="J11" s="31" t="s">
        <v>6</v>
      </c>
      <c r="K11" s="90">
        <f>Table22[[#This Row],[Answer V1]]</f>
        <v>0</v>
      </c>
      <c r="L11" s="91"/>
      <c r="M11" s="141"/>
      <c r="N11" s="31" t="s">
        <v>6</v>
      </c>
      <c r="O11" s="31" t="s">
        <v>467</v>
      </c>
      <c r="P11" s="29"/>
      <c r="Q11" s="13"/>
      <c r="R11" s="2"/>
      <c r="T11" s="80"/>
      <c r="U11" s="85" t="s">
        <v>538</v>
      </c>
      <c r="V11" s="86"/>
      <c r="W11" s="86"/>
      <c r="X11" s="86"/>
      <c r="Y11" s="86"/>
      <c r="Z11" s="86"/>
      <c r="AA11" s="86"/>
      <c r="AB11" s="86"/>
      <c r="AC11" s="86"/>
      <c r="AD11" s="86"/>
      <c r="AE11" s="86"/>
      <c r="AF11" s="86"/>
      <c r="AG11" s="80"/>
    </row>
    <row r="12" spans="1:33" ht="13.95" customHeight="1" x14ac:dyDescent="0.3">
      <c r="A12" s="2"/>
      <c r="B12" s="23"/>
      <c r="C12" s="24"/>
      <c r="D12" s="87" t="s">
        <v>7</v>
      </c>
      <c r="E12" s="88"/>
      <c r="F12" s="92"/>
      <c r="G12" s="93"/>
      <c r="H12" s="93"/>
      <c r="I12" s="93"/>
      <c r="J12" s="31" t="s">
        <v>7</v>
      </c>
      <c r="K12" s="90">
        <f>Table22[[#This Row],[Answer V1]]</f>
        <v>0</v>
      </c>
      <c r="L12" s="91"/>
      <c r="M12" s="141"/>
      <c r="N12" s="31" t="s">
        <v>7</v>
      </c>
      <c r="O12" s="31" t="s">
        <v>467</v>
      </c>
      <c r="P12" s="24"/>
      <c r="Q12" s="13"/>
      <c r="R12" s="2"/>
      <c r="T12" s="80"/>
      <c r="U12" s="85"/>
      <c r="V12" s="86"/>
      <c r="W12" s="86"/>
      <c r="X12" s="86"/>
      <c r="Y12" s="86"/>
      <c r="Z12" s="86"/>
      <c r="AA12" s="86"/>
      <c r="AB12" s="86"/>
      <c r="AC12" s="86"/>
      <c r="AD12" s="86"/>
      <c r="AE12" s="86"/>
      <c r="AF12" s="86"/>
      <c r="AG12" s="80"/>
    </row>
    <row r="13" spans="1:33" ht="13.95" customHeight="1" x14ac:dyDescent="0.3">
      <c r="A13" s="2"/>
      <c r="B13" s="23"/>
      <c r="C13" s="24"/>
      <c r="D13" s="87" t="s">
        <v>9</v>
      </c>
      <c r="E13" s="88"/>
      <c r="F13" s="92"/>
      <c r="G13" s="93"/>
      <c r="H13" s="93"/>
      <c r="I13" s="93"/>
      <c r="J13" s="31" t="s">
        <v>8</v>
      </c>
      <c r="K13" s="90"/>
      <c r="L13" s="91"/>
      <c r="M13" s="141"/>
      <c r="N13" s="31"/>
      <c r="O13" s="31"/>
      <c r="P13" s="24"/>
      <c r="Q13" s="13"/>
      <c r="R13" s="2"/>
      <c r="T13" s="80"/>
      <c r="U13" s="85" t="s">
        <v>539</v>
      </c>
      <c r="V13" s="86"/>
      <c r="W13" s="86"/>
      <c r="X13" s="86"/>
      <c r="Y13" s="86"/>
      <c r="Z13" s="86"/>
      <c r="AA13" s="86"/>
      <c r="AB13" s="86"/>
      <c r="AC13" s="86"/>
      <c r="AD13" s="86"/>
      <c r="AE13" s="86"/>
      <c r="AF13" s="86"/>
      <c r="AG13" s="80"/>
    </row>
    <row r="14" spans="1:33" ht="13.95" customHeight="1" x14ac:dyDescent="0.3">
      <c r="A14" s="2"/>
      <c r="B14" s="23"/>
      <c r="C14" s="24"/>
      <c r="D14" s="87" t="s">
        <v>10</v>
      </c>
      <c r="E14" s="88"/>
      <c r="F14" s="92"/>
      <c r="G14" s="82"/>
      <c r="H14" s="82"/>
      <c r="I14" s="82"/>
      <c r="J14" s="31" t="s">
        <v>9</v>
      </c>
      <c r="K14" s="90">
        <f>E13</f>
        <v>0</v>
      </c>
      <c r="L14" s="91"/>
      <c r="M14" s="141"/>
      <c r="N14" s="31" t="s">
        <v>9</v>
      </c>
      <c r="O14" s="31" t="s">
        <v>467</v>
      </c>
      <c r="P14" s="24"/>
      <c r="Q14" s="13"/>
      <c r="R14" s="2"/>
      <c r="T14" s="80"/>
      <c r="U14" s="85" t="s">
        <v>540</v>
      </c>
      <c r="V14" s="86"/>
      <c r="W14" s="86"/>
      <c r="X14" s="86"/>
      <c r="Y14" s="86"/>
      <c r="Z14" s="86"/>
      <c r="AA14" s="86"/>
      <c r="AB14" s="86"/>
      <c r="AC14" s="86"/>
      <c r="AD14" s="86"/>
      <c r="AE14" s="86"/>
      <c r="AF14" s="86"/>
      <c r="AG14" s="80"/>
    </row>
    <row r="15" spans="1:33" s="86" customFormat="1" ht="13.95" customHeight="1" x14ac:dyDescent="0.3">
      <c r="A15" s="94"/>
      <c r="B15" s="95"/>
      <c r="C15" s="96"/>
      <c r="D15" s="97" t="s">
        <v>22</v>
      </c>
      <c r="E15" s="98"/>
      <c r="F15" s="99"/>
      <c r="G15" s="100"/>
      <c r="H15" s="100"/>
      <c r="I15" s="100"/>
      <c r="J15" s="31" t="s">
        <v>10</v>
      </c>
      <c r="K15" s="90">
        <f>E14</f>
        <v>0</v>
      </c>
      <c r="L15" s="91"/>
      <c r="M15" s="141"/>
      <c r="N15" s="31" t="s">
        <v>10</v>
      </c>
      <c r="O15" s="31" t="s">
        <v>467</v>
      </c>
      <c r="P15" s="96"/>
      <c r="Q15" s="101"/>
      <c r="R15" s="94"/>
      <c r="T15" s="102"/>
      <c r="U15" s="85" t="s">
        <v>541</v>
      </c>
      <c r="AG15" s="102"/>
    </row>
    <row r="16" spans="1:33" s="86" customFormat="1" ht="13.95" customHeight="1" x14ac:dyDescent="0.3">
      <c r="A16" s="94"/>
      <c r="B16" s="95"/>
      <c r="C16" s="96"/>
      <c r="D16" s="97" t="s">
        <v>55</v>
      </c>
      <c r="E16" s="98"/>
      <c r="F16" s="99"/>
      <c r="G16" s="100"/>
      <c r="H16" s="100"/>
      <c r="I16" s="100"/>
      <c r="J16" s="31" t="s">
        <v>11</v>
      </c>
      <c r="K16" s="90"/>
      <c r="L16" s="91"/>
      <c r="M16" s="141"/>
      <c r="N16" s="31"/>
      <c r="O16" s="31"/>
      <c r="P16" s="96"/>
      <c r="Q16" s="101"/>
      <c r="R16" s="94"/>
      <c r="T16" s="102"/>
      <c r="U16" s="85"/>
      <c r="AG16" s="102"/>
    </row>
    <row r="17" spans="1:33" s="86" customFormat="1" ht="13.95" customHeight="1" x14ac:dyDescent="0.3">
      <c r="A17" s="94"/>
      <c r="B17" s="95"/>
      <c r="C17" s="96"/>
      <c r="D17" s="97" t="s">
        <v>56</v>
      </c>
      <c r="E17" s="98"/>
      <c r="F17" s="99"/>
      <c r="G17" s="100"/>
      <c r="H17" s="100"/>
      <c r="I17" s="100"/>
      <c r="J17" s="31" t="s">
        <v>12</v>
      </c>
      <c r="K17" s="90"/>
      <c r="L17" s="91"/>
      <c r="M17" s="141"/>
      <c r="N17" s="31"/>
      <c r="O17" s="31"/>
      <c r="P17" s="96"/>
      <c r="Q17" s="101"/>
      <c r="R17" s="94"/>
      <c r="T17" s="102"/>
      <c r="U17" s="85" t="s">
        <v>542</v>
      </c>
      <c r="AG17" s="102"/>
    </row>
    <row r="18" spans="1:33" s="86" customFormat="1" ht="13.95" customHeight="1" x14ac:dyDescent="0.3">
      <c r="A18" s="94"/>
      <c r="B18" s="95"/>
      <c r="C18" s="96"/>
      <c r="D18" s="97" t="s">
        <v>57</v>
      </c>
      <c r="E18" s="98"/>
      <c r="F18" s="99"/>
      <c r="G18" s="100"/>
      <c r="H18" s="100"/>
      <c r="I18" s="100"/>
      <c r="J18" s="103" t="s">
        <v>13</v>
      </c>
      <c r="K18" s="104"/>
      <c r="L18" s="91"/>
      <c r="M18" s="141"/>
      <c r="N18" s="163" t="s">
        <v>13</v>
      </c>
      <c r="O18" s="164" t="s">
        <v>551</v>
      </c>
      <c r="P18" s="96"/>
      <c r="Q18" s="101"/>
      <c r="R18" s="94"/>
      <c r="T18" s="102"/>
      <c r="U18" s="148" t="s">
        <v>616</v>
      </c>
      <c r="V18" s="148"/>
      <c r="W18" s="148"/>
      <c r="X18" s="148"/>
      <c r="Y18" s="148"/>
      <c r="Z18" s="148"/>
      <c r="AA18" s="148"/>
      <c r="AB18" s="148"/>
      <c r="AC18" s="148"/>
      <c r="AG18" s="102"/>
    </row>
    <row r="19" spans="1:33" s="86" customFormat="1" ht="13.95" customHeight="1" x14ac:dyDescent="0.3">
      <c r="A19" s="94"/>
      <c r="B19" s="95"/>
      <c r="C19" s="96"/>
      <c r="D19" s="97" t="s">
        <v>18</v>
      </c>
      <c r="E19" s="98"/>
      <c r="F19" s="99"/>
      <c r="G19" s="100"/>
      <c r="H19" s="100"/>
      <c r="I19" s="100"/>
      <c r="J19" s="103" t="s">
        <v>14</v>
      </c>
      <c r="K19" s="104"/>
      <c r="L19" s="91"/>
      <c r="M19" s="141"/>
      <c r="N19" s="163" t="s">
        <v>14</v>
      </c>
      <c r="O19" s="164" t="s">
        <v>551</v>
      </c>
      <c r="P19" s="96"/>
      <c r="Q19" s="101"/>
      <c r="R19" s="94"/>
      <c r="T19" s="102"/>
      <c r="AG19" s="102"/>
    </row>
    <row r="20" spans="1:33" s="86" customFormat="1" ht="13.95" customHeight="1" x14ac:dyDescent="0.3">
      <c r="A20" s="94"/>
      <c r="B20" s="95"/>
      <c r="C20" s="96"/>
      <c r="D20" s="97" t="s">
        <v>39</v>
      </c>
      <c r="E20" s="98"/>
      <c r="F20" s="99"/>
      <c r="G20" s="100"/>
      <c r="H20" s="100"/>
      <c r="I20" s="100"/>
      <c r="J20" s="103" t="s">
        <v>15</v>
      </c>
      <c r="K20" s="104"/>
      <c r="L20" s="91"/>
      <c r="M20" s="141"/>
      <c r="N20" s="163" t="s">
        <v>15</v>
      </c>
      <c r="O20" s="164" t="s">
        <v>551</v>
      </c>
      <c r="P20" s="96"/>
      <c r="Q20" s="101"/>
      <c r="R20" s="94"/>
      <c r="T20" s="102"/>
      <c r="U20" s="102"/>
      <c r="V20" s="102"/>
      <c r="W20" s="102"/>
      <c r="X20" s="102"/>
      <c r="Y20" s="102"/>
      <c r="Z20" s="102"/>
      <c r="AA20" s="102"/>
      <c r="AB20" s="102"/>
      <c r="AC20" s="102"/>
      <c r="AD20" s="102"/>
      <c r="AE20" s="102"/>
      <c r="AF20" s="102"/>
      <c r="AG20" s="102"/>
    </row>
    <row r="21" spans="1:33" s="86" customFormat="1" ht="13.95" customHeight="1" x14ac:dyDescent="0.3">
      <c r="A21" s="94"/>
      <c r="B21" s="95"/>
      <c r="C21" s="96"/>
      <c r="D21" s="97" t="s">
        <v>40</v>
      </c>
      <c r="E21" s="98"/>
      <c r="F21" s="99"/>
      <c r="G21" s="100"/>
      <c r="H21" s="100"/>
      <c r="I21" s="100"/>
      <c r="J21" s="103" t="s">
        <v>17</v>
      </c>
      <c r="K21" s="104"/>
      <c r="L21" s="91"/>
      <c r="M21" s="141"/>
      <c r="N21" s="163" t="s">
        <v>17</v>
      </c>
      <c r="O21" s="164" t="s">
        <v>551</v>
      </c>
      <c r="P21" s="96"/>
      <c r="Q21" s="101"/>
      <c r="R21" s="94"/>
    </row>
    <row r="22" spans="1:33" s="86" customFormat="1" ht="13.95" customHeight="1" x14ac:dyDescent="0.3">
      <c r="A22" s="94"/>
      <c r="B22" s="95"/>
      <c r="C22" s="96"/>
      <c r="D22" s="97" t="s">
        <v>41</v>
      </c>
      <c r="E22" s="105"/>
      <c r="F22" s="98"/>
      <c r="G22" s="3"/>
      <c r="H22" s="3"/>
      <c r="I22" s="3"/>
      <c r="J22" s="103" t="s">
        <v>19</v>
      </c>
      <c r="K22" s="104"/>
      <c r="L22" s="91"/>
      <c r="M22" s="141"/>
      <c r="N22" s="163" t="s">
        <v>19</v>
      </c>
      <c r="O22" s="164" t="s">
        <v>551</v>
      </c>
      <c r="P22" s="96"/>
      <c r="Q22" s="101"/>
      <c r="R22" s="94"/>
    </row>
    <row r="23" spans="1:33" s="86" customFormat="1" ht="13.95" customHeight="1" x14ac:dyDescent="0.3">
      <c r="A23" s="94"/>
      <c r="B23" s="95"/>
      <c r="C23" s="96"/>
      <c r="D23" s="97" t="s">
        <v>42</v>
      </c>
      <c r="E23" s="105"/>
      <c r="F23" s="98"/>
      <c r="G23" s="3"/>
      <c r="H23" s="3"/>
      <c r="I23" s="3"/>
      <c r="J23" s="103" t="s">
        <v>21</v>
      </c>
      <c r="K23" s="104">
        <f>VLOOKUP(Table45[[#This Row],[V1 Avain]],Table22[#All],2,FALSE)</f>
        <v>0</v>
      </c>
      <c r="L23" s="91"/>
      <c r="M23" s="141"/>
      <c r="N23" s="163" t="s">
        <v>21</v>
      </c>
      <c r="O23" s="164" t="s">
        <v>551</v>
      </c>
      <c r="P23" s="106"/>
      <c r="Q23" s="101"/>
      <c r="R23" s="94"/>
    </row>
    <row r="24" spans="1:33" s="86" customFormat="1" ht="13.95" customHeight="1" x14ac:dyDescent="0.3">
      <c r="A24" s="94"/>
      <c r="B24" s="95"/>
      <c r="C24" s="96"/>
      <c r="D24" s="97" t="s">
        <v>43</v>
      </c>
      <c r="E24" s="105"/>
      <c r="F24" s="98"/>
      <c r="G24" s="3"/>
      <c r="H24" s="3"/>
      <c r="I24" s="3"/>
      <c r="J24" s="103" t="s">
        <v>23</v>
      </c>
      <c r="K24" s="104">
        <f>VLOOKUP(Table45[[#This Row],[V1 Avain]],Table22[#All],2,FALSE)</f>
        <v>0</v>
      </c>
      <c r="L24" s="91"/>
      <c r="M24" s="141"/>
      <c r="N24" s="163" t="s">
        <v>23</v>
      </c>
      <c r="O24" s="164" t="s">
        <v>551</v>
      </c>
      <c r="P24" s="106"/>
      <c r="Q24" s="101"/>
      <c r="R24" s="94"/>
    </row>
    <row r="25" spans="1:33" s="86" customFormat="1" ht="13.95" customHeight="1" x14ac:dyDescent="0.3">
      <c r="A25" s="94"/>
      <c r="B25" s="95"/>
      <c r="C25" s="96"/>
      <c r="D25" s="97" t="s">
        <v>21</v>
      </c>
      <c r="E25" s="105"/>
      <c r="F25" s="98"/>
      <c r="G25" s="3"/>
      <c r="H25" s="3"/>
      <c r="I25" s="3"/>
      <c r="J25" s="103" t="s">
        <v>24</v>
      </c>
      <c r="K25" s="104">
        <f>VLOOKUP(Table45[[#This Row],[V1 Avain]],Table22[#All],2,FALSE)</f>
        <v>0</v>
      </c>
      <c r="L25" s="91"/>
      <c r="M25" s="141"/>
      <c r="N25" s="163" t="s">
        <v>24</v>
      </c>
      <c r="O25" s="164" t="s">
        <v>551</v>
      </c>
      <c r="P25" s="106"/>
      <c r="Q25" s="101"/>
      <c r="R25" s="94"/>
    </row>
    <row r="26" spans="1:33" s="86" customFormat="1" ht="13.95" customHeight="1" x14ac:dyDescent="0.3">
      <c r="A26" s="94"/>
      <c r="B26" s="95"/>
      <c r="C26" s="96"/>
      <c r="D26" s="97" t="s">
        <v>23</v>
      </c>
      <c r="E26" s="105"/>
      <c r="F26" s="98"/>
      <c r="G26" s="3"/>
      <c r="H26" s="3"/>
      <c r="I26" s="3"/>
      <c r="J26" s="103" t="s">
        <v>26</v>
      </c>
      <c r="K26" s="104"/>
      <c r="L26" s="91"/>
      <c r="M26" s="141"/>
      <c r="N26" s="163"/>
      <c r="O26" s="164"/>
      <c r="P26" s="106"/>
      <c r="Q26" s="101"/>
      <c r="R26" s="94"/>
    </row>
    <row r="27" spans="1:33" s="86" customFormat="1" ht="13.95" customHeight="1" x14ac:dyDescent="0.3">
      <c r="A27" s="94"/>
      <c r="B27" s="95"/>
      <c r="C27" s="96"/>
      <c r="D27" s="97" t="s">
        <v>24</v>
      </c>
      <c r="E27" s="105"/>
      <c r="F27" s="98"/>
      <c r="G27" s="3"/>
      <c r="H27" s="3"/>
      <c r="I27" s="3"/>
      <c r="J27" s="103" t="s">
        <v>28</v>
      </c>
      <c r="K27" s="104">
        <f>VLOOKUP(Table45[[#This Row],[V1 Avain]],Table22[#All],2,FALSE)</f>
        <v>0</v>
      </c>
      <c r="L27" s="91"/>
      <c r="M27" s="141"/>
      <c r="N27" s="163" t="s">
        <v>26</v>
      </c>
      <c r="O27" s="164" t="s">
        <v>551</v>
      </c>
      <c r="P27" s="106"/>
      <c r="Q27" s="101"/>
      <c r="R27" s="94"/>
    </row>
    <row r="28" spans="1:33" s="86" customFormat="1" ht="13.95" customHeight="1" x14ac:dyDescent="0.3">
      <c r="A28" s="94"/>
      <c r="B28" s="95"/>
      <c r="C28" s="96"/>
      <c r="D28" s="97" t="s">
        <v>26</v>
      </c>
      <c r="E28" s="105"/>
      <c r="F28" s="98"/>
      <c r="G28" s="3"/>
      <c r="H28" s="3"/>
      <c r="I28" s="3"/>
      <c r="J28" s="103" t="s">
        <v>30</v>
      </c>
      <c r="K28" s="104">
        <f>VLOOKUP(Table45[[#This Row],[V1 Avain]],Table22[#All],2,FALSE)</f>
        <v>0</v>
      </c>
      <c r="L28" s="91"/>
      <c r="M28" s="141"/>
      <c r="N28" s="163" t="s">
        <v>30</v>
      </c>
      <c r="O28" s="164" t="s">
        <v>551</v>
      </c>
      <c r="P28" s="106"/>
      <c r="Q28" s="101"/>
      <c r="R28" s="94"/>
    </row>
    <row r="29" spans="1:33" s="86" customFormat="1" ht="13.95" customHeight="1" x14ac:dyDescent="0.3">
      <c r="A29" s="94"/>
      <c r="B29" s="95"/>
      <c r="C29" s="96"/>
      <c r="D29" s="97" t="s">
        <v>20</v>
      </c>
      <c r="E29" s="105"/>
      <c r="F29" s="98"/>
      <c r="G29" s="3"/>
      <c r="H29" s="3"/>
      <c r="I29" s="3"/>
      <c r="J29" s="103" t="s">
        <v>32</v>
      </c>
      <c r="K29" s="104">
        <f>VLOOKUP(Table45[[#This Row],[V1 Avain]],Table22[#All],2,FALSE)</f>
        <v>0</v>
      </c>
      <c r="L29" s="91"/>
      <c r="M29" s="141"/>
      <c r="N29" s="163" t="s">
        <v>32</v>
      </c>
      <c r="O29" s="164" t="s">
        <v>551</v>
      </c>
      <c r="P29" s="106"/>
      <c r="Q29" s="101"/>
      <c r="R29" s="94"/>
    </row>
    <row r="30" spans="1:33" s="86" customFormat="1" ht="13.95" customHeight="1" x14ac:dyDescent="0.3">
      <c r="A30" s="94"/>
      <c r="B30" s="95"/>
      <c r="C30" s="96"/>
      <c r="D30" s="97" t="s">
        <v>67</v>
      </c>
      <c r="E30" s="105"/>
      <c r="F30" s="98"/>
      <c r="G30" s="3"/>
      <c r="H30" s="3"/>
      <c r="I30" s="3"/>
      <c r="J30" s="103" t="s">
        <v>33</v>
      </c>
      <c r="K30" s="104">
        <f>VLOOKUP(Table45[[#This Row],[V1 Avain]],Table22[#All],2,FALSE)</f>
        <v>0</v>
      </c>
      <c r="L30" s="91"/>
      <c r="M30" s="141"/>
      <c r="N30" s="163" t="s">
        <v>33</v>
      </c>
      <c r="O30" s="164" t="s">
        <v>551</v>
      </c>
      <c r="P30" s="106"/>
      <c r="Q30" s="101"/>
      <c r="R30" s="94"/>
    </row>
    <row r="31" spans="1:33" s="86" customFormat="1" ht="13.95" customHeight="1" x14ac:dyDescent="0.3">
      <c r="A31" s="94"/>
      <c r="B31" s="95"/>
      <c r="C31" s="96"/>
      <c r="D31" s="97" t="s">
        <v>68</v>
      </c>
      <c r="E31" s="105"/>
      <c r="F31" s="98"/>
      <c r="G31" s="3"/>
      <c r="H31" s="3"/>
      <c r="I31" s="3"/>
      <c r="J31" s="103" t="s">
        <v>35</v>
      </c>
      <c r="K31" s="104"/>
      <c r="L31" s="91"/>
      <c r="M31" s="141"/>
      <c r="N31" s="163"/>
      <c r="O31" s="164"/>
      <c r="P31" s="106"/>
      <c r="Q31" s="101"/>
      <c r="R31" s="94"/>
    </row>
    <row r="32" spans="1:33" s="86" customFormat="1" ht="13.95" customHeight="1" x14ac:dyDescent="0.3">
      <c r="A32" s="94"/>
      <c r="B32" s="95"/>
      <c r="C32" s="96"/>
      <c r="D32" s="97" t="s">
        <v>69</v>
      </c>
      <c r="E32" s="105"/>
      <c r="F32" s="98"/>
      <c r="G32" s="3"/>
      <c r="H32" s="3"/>
      <c r="I32" s="3"/>
      <c r="J32" s="103" t="s">
        <v>36</v>
      </c>
      <c r="K32" s="104">
        <f>VLOOKUP(Table45[[#This Row],[V1 Avain]],Table22[#All],2,FALSE)</f>
        <v>0</v>
      </c>
      <c r="L32" s="91"/>
      <c r="M32" s="141"/>
      <c r="N32" s="163" t="s">
        <v>35</v>
      </c>
      <c r="O32" s="164" t="s">
        <v>551</v>
      </c>
      <c r="P32" s="106"/>
      <c r="Q32" s="101"/>
      <c r="R32" s="94"/>
    </row>
    <row r="33" spans="1:18" s="86" customFormat="1" ht="13.95" customHeight="1" x14ac:dyDescent="0.3">
      <c r="A33" s="94"/>
      <c r="B33" s="95"/>
      <c r="C33" s="96"/>
      <c r="D33" s="97" t="s">
        <v>25</v>
      </c>
      <c r="E33" s="105"/>
      <c r="F33" s="98"/>
      <c r="G33" s="3"/>
      <c r="H33" s="3"/>
      <c r="I33" s="3"/>
      <c r="J33" s="103" t="s">
        <v>37</v>
      </c>
      <c r="K33" s="104">
        <f>VLOOKUP(Table45[[#This Row],[V1 Avain]],Table22[#All],2,FALSE)</f>
        <v>0</v>
      </c>
      <c r="L33" s="91"/>
      <c r="M33" s="141"/>
      <c r="N33" s="163" t="s">
        <v>36</v>
      </c>
      <c r="O33" s="164" t="s">
        <v>551</v>
      </c>
      <c r="P33" s="106"/>
      <c r="Q33" s="101"/>
      <c r="R33" s="94"/>
    </row>
    <row r="34" spans="1:18" s="86" customFormat="1" ht="13.95" customHeight="1" x14ac:dyDescent="0.3">
      <c r="A34" s="94"/>
      <c r="B34" s="95"/>
      <c r="C34" s="96"/>
      <c r="D34" s="97" t="s">
        <v>60</v>
      </c>
      <c r="E34" s="105"/>
      <c r="F34" s="98"/>
      <c r="G34" s="3"/>
      <c r="H34" s="3"/>
      <c r="I34" s="3"/>
      <c r="J34" s="103" t="s">
        <v>38</v>
      </c>
      <c r="K34" s="104">
        <f>VLOOKUP(Table45[[#This Row],[V1 Avain]],Table22[#All],2,FALSE)</f>
        <v>0</v>
      </c>
      <c r="L34" s="91"/>
      <c r="M34" s="141"/>
      <c r="N34" s="163" t="s">
        <v>37</v>
      </c>
      <c r="O34" s="164" t="s">
        <v>551</v>
      </c>
      <c r="P34" s="106"/>
      <c r="Q34" s="101"/>
      <c r="R34" s="94"/>
    </row>
    <row r="35" spans="1:18" s="86" customFormat="1" ht="13.95" customHeight="1" x14ac:dyDescent="0.3">
      <c r="A35" s="94"/>
      <c r="B35" s="95"/>
      <c r="C35" s="96"/>
      <c r="D35" s="97" t="s">
        <v>61</v>
      </c>
      <c r="E35" s="105"/>
      <c r="F35" s="98"/>
      <c r="G35" s="3"/>
      <c r="H35" s="3"/>
      <c r="I35" s="3"/>
      <c r="J35" s="103" t="s">
        <v>18</v>
      </c>
      <c r="K35" s="104">
        <f>VLOOKUP(Table45[[#This Row],[V1 Avain]],Table22[#All],2,FALSE)</f>
        <v>0</v>
      </c>
      <c r="L35" s="91"/>
      <c r="M35" s="141"/>
      <c r="N35" s="163" t="s">
        <v>18</v>
      </c>
      <c r="O35" s="164" t="s">
        <v>551</v>
      </c>
      <c r="P35" s="106"/>
      <c r="Q35" s="101"/>
      <c r="R35" s="94"/>
    </row>
    <row r="36" spans="1:18" s="86" customFormat="1" ht="13.95" customHeight="1" x14ac:dyDescent="0.3">
      <c r="A36" s="94"/>
      <c r="B36" s="95"/>
      <c r="C36" s="96"/>
      <c r="D36" s="97" t="s">
        <v>62</v>
      </c>
      <c r="E36" s="105"/>
      <c r="F36" s="98"/>
      <c r="G36" s="3"/>
      <c r="H36" s="3"/>
      <c r="I36" s="3"/>
      <c r="J36" s="103" t="s">
        <v>39</v>
      </c>
      <c r="K36" s="104">
        <f>VLOOKUP(Table45[[#This Row],[V1 Avain]],Table22[#All],2,FALSE)</f>
        <v>0</v>
      </c>
      <c r="L36" s="91"/>
      <c r="M36" s="141"/>
      <c r="N36" s="163" t="s">
        <v>39</v>
      </c>
      <c r="O36" s="164" t="s">
        <v>551</v>
      </c>
      <c r="P36" s="106"/>
      <c r="Q36" s="101"/>
      <c r="R36" s="94"/>
    </row>
    <row r="37" spans="1:18" s="86" customFormat="1" ht="13.95" customHeight="1" x14ac:dyDescent="0.3">
      <c r="A37" s="94"/>
      <c r="B37" s="95"/>
      <c r="C37" s="96"/>
      <c r="D37" s="97" t="s">
        <v>63</v>
      </c>
      <c r="E37" s="105"/>
      <c r="F37" s="98"/>
      <c r="G37" s="3"/>
      <c r="H37" s="3"/>
      <c r="I37" s="3"/>
      <c r="J37" s="103" t="s">
        <v>40</v>
      </c>
      <c r="K37" s="104">
        <f>VLOOKUP(Table45[[#This Row],[V1 Avain]],Table22[#All],2,FALSE)</f>
        <v>0</v>
      </c>
      <c r="L37" s="91"/>
      <c r="M37" s="141"/>
      <c r="N37" s="163" t="s">
        <v>40</v>
      </c>
      <c r="O37" s="164" t="s">
        <v>551</v>
      </c>
      <c r="P37" s="106"/>
      <c r="Q37" s="101"/>
      <c r="R37" s="94"/>
    </row>
    <row r="38" spans="1:18" s="86" customFormat="1" ht="13.95" customHeight="1" x14ac:dyDescent="0.3">
      <c r="A38" s="94"/>
      <c r="B38" s="95"/>
      <c r="C38" s="96"/>
      <c r="D38" s="97" t="s">
        <v>27</v>
      </c>
      <c r="E38" s="105"/>
      <c r="F38" s="98"/>
      <c r="G38" s="3"/>
      <c r="H38" s="3"/>
      <c r="I38" s="3"/>
      <c r="J38" s="103" t="s">
        <v>41</v>
      </c>
      <c r="K38" s="104">
        <f>VLOOKUP(Table45[[#This Row],[V1 Avain]],Table22[#All],2,FALSE)</f>
        <v>0</v>
      </c>
      <c r="L38" s="91"/>
      <c r="M38" s="141"/>
      <c r="N38" s="163" t="s">
        <v>41</v>
      </c>
      <c r="O38" s="164" t="s">
        <v>551</v>
      </c>
      <c r="P38" s="106"/>
      <c r="Q38" s="101"/>
      <c r="R38" s="94"/>
    </row>
    <row r="39" spans="1:18" s="86" customFormat="1" ht="13.95" customHeight="1" x14ac:dyDescent="0.3">
      <c r="A39" s="94"/>
      <c r="B39" s="95"/>
      <c r="C39" s="96"/>
      <c r="D39" s="97" t="s">
        <v>50</v>
      </c>
      <c r="E39" s="105"/>
      <c r="F39" s="98"/>
      <c r="G39" s="3"/>
      <c r="H39" s="3"/>
      <c r="I39" s="3"/>
      <c r="J39" s="103" t="s">
        <v>42</v>
      </c>
      <c r="K39" s="104">
        <f>VLOOKUP(Table45[[#This Row],[V1 Avain]],Table22[#All],2,FALSE)</f>
        <v>0</v>
      </c>
      <c r="L39" s="91"/>
      <c r="M39" s="141"/>
      <c r="N39" s="163" t="s">
        <v>42</v>
      </c>
      <c r="O39" s="164" t="s">
        <v>551</v>
      </c>
      <c r="P39" s="106"/>
      <c r="Q39" s="101"/>
      <c r="R39" s="94"/>
    </row>
    <row r="40" spans="1:18" s="86" customFormat="1" ht="13.95" customHeight="1" x14ac:dyDescent="0.3">
      <c r="A40" s="94"/>
      <c r="B40" s="95"/>
      <c r="C40" s="96"/>
      <c r="D40" s="97" t="s">
        <v>51</v>
      </c>
      <c r="E40" s="105"/>
      <c r="F40" s="98"/>
      <c r="G40" s="3"/>
      <c r="H40" s="3"/>
      <c r="I40" s="3"/>
      <c r="J40" s="103" t="s">
        <v>43</v>
      </c>
      <c r="K40" s="104">
        <f>VLOOKUP(Table45[[#This Row],[V1 Avain]],Table22[#All],2,FALSE)</f>
        <v>0</v>
      </c>
      <c r="L40" s="91"/>
      <c r="M40" s="141"/>
      <c r="N40" s="163" t="s">
        <v>43</v>
      </c>
      <c r="O40" s="164" t="s">
        <v>551</v>
      </c>
      <c r="P40" s="106"/>
      <c r="Q40" s="101"/>
      <c r="R40" s="94"/>
    </row>
    <row r="41" spans="1:18" s="86" customFormat="1" ht="13.95" customHeight="1" x14ac:dyDescent="0.3">
      <c r="A41" s="94"/>
      <c r="B41" s="95"/>
      <c r="C41" s="96"/>
      <c r="D41" s="97" t="s">
        <v>52</v>
      </c>
      <c r="E41" s="105"/>
      <c r="F41" s="98"/>
      <c r="G41" s="3"/>
      <c r="H41" s="3"/>
      <c r="I41" s="3"/>
      <c r="J41" s="103" t="s">
        <v>16</v>
      </c>
      <c r="K41" s="104">
        <f>VLOOKUP(Table45[[#This Row],[V1 Avain]],Table22[#All],2,FALSE)</f>
        <v>0</v>
      </c>
      <c r="L41" s="91"/>
      <c r="M41" s="141"/>
      <c r="N41" s="163" t="s">
        <v>16</v>
      </c>
      <c r="O41" s="164" t="s">
        <v>467</v>
      </c>
      <c r="P41" s="106"/>
      <c r="Q41" s="101"/>
      <c r="R41" s="94"/>
    </row>
    <row r="42" spans="1:18" s="86" customFormat="1" ht="13.95" customHeight="1" x14ac:dyDescent="0.3">
      <c r="A42" s="94"/>
      <c r="B42" s="95"/>
      <c r="C42" s="96"/>
      <c r="D42" s="97" t="s">
        <v>53</v>
      </c>
      <c r="E42" s="105"/>
      <c r="F42" s="98"/>
      <c r="G42" s="3"/>
      <c r="H42" s="3"/>
      <c r="I42" s="3"/>
      <c r="J42" s="103" t="s">
        <v>44</v>
      </c>
      <c r="K42" s="104">
        <f>VLOOKUP(Table45[[#This Row],[V1 Avain]],Table22[#All],2,FALSE)</f>
        <v>0</v>
      </c>
      <c r="L42" s="91"/>
      <c r="M42" s="141"/>
      <c r="N42" s="163" t="s">
        <v>44</v>
      </c>
      <c r="O42" s="164" t="s">
        <v>467</v>
      </c>
      <c r="P42" s="106"/>
      <c r="Q42" s="101"/>
      <c r="R42" s="94"/>
    </row>
    <row r="43" spans="1:18" s="86" customFormat="1" ht="13.95" customHeight="1" x14ac:dyDescent="0.3">
      <c r="A43" s="94"/>
      <c r="B43" s="95"/>
      <c r="C43" s="96"/>
      <c r="D43" s="97" t="s">
        <v>543</v>
      </c>
      <c r="E43" s="105"/>
      <c r="F43" s="98"/>
      <c r="G43" s="3"/>
      <c r="H43" s="3"/>
      <c r="I43" s="3"/>
      <c r="J43" s="103" t="s">
        <v>45</v>
      </c>
      <c r="K43" s="104">
        <f>VLOOKUP(Table45[[#This Row],[V1 Avain]],Table22[#All],2,FALSE)</f>
        <v>0</v>
      </c>
      <c r="L43" s="91"/>
      <c r="M43" s="141"/>
      <c r="N43" s="163" t="s">
        <v>45</v>
      </c>
      <c r="O43" s="164" t="s">
        <v>467</v>
      </c>
      <c r="P43" s="106"/>
      <c r="Q43" s="101"/>
      <c r="R43" s="94"/>
    </row>
    <row r="44" spans="1:18" s="86" customFormat="1" ht="13.95" customHeight="1" x14ac:dyDescent="0.3">
      <c r="A44" s="94"/>
      <c r="B44" s="95"/>
      <c r="C44" s="96"/>
      <c r="D44" s="97" t="s">
        <v>544</v>
      </c>
      <c r="E44" s="105"/>
      <c r="F44" s="98"/>
      <c r="G44" s="3"/>
      <c r="H44" s="3"/>
      <c r="I44" s="3"/>
      <c r="J44" s="103" t="s">
        <v>46</v>
      </c>
      <c r="K44" s="104">
        <f>VLOOKUP(Table45[[#This Row],[V1 Avain]],Table22[#All],2,FALSE)</f>
        <v>0</v>
      </c>
      <c r="L44" s="91"/>
      <c r="M44" s="141"/>
      <c r="N44" s="163" t="s">
        <v>46</v>
      </c>
      <c r="O44" s="164" t="s">
        <v>467</v>
      </c>
      <c r="P44" s="106"/>
      <c r="Q44" s="101"/>
      <c r="R44" s="94"/>
    </row>
    <row r="45" spans="1:18" s="86" customFormat="1" ht="13.95" customHeight="1" x14ac:dyDescent="0.3">
      <c r="A45" s="94"/>
      <c r="B45" s="95"/>
      <c r="C45" s="96"/>
      <c r="D45" s="97" t="s">
        <v>545</v>
      </c>
      <c r="E45" s="105"/>
      <c r="F45" s="98"/>
      <c r="G45" s="3"/>
      <c r="H45" s="3"/>
      <c r="I45" s="3"/>
      <c r="J45" s="103" t="s">
        <v>34</v>
      </c>
      <c r="K45" s="104">
        <f>VLOOKUP(Table45[[#This Row],[V1 Avain]],Table22[#All],2,FALSE)</f>
        <v>0</v>
      </c>
      <c r="L45" s="91"/>
      <c r="M45" s="141"/>
      <c r="N45" s="163" t="s">
        <v>34</v>
      </c>
      <c r="O45" s="164" t="s">
        <v>551</v>
      </c>
      <c r="P45" s="106"/>
      <c r="Q45" s="101"/>
      <c r="R45" s="94"/>
    </row>
    <row r="46" spans="1:18" s="86" customFormat="1" ht="13.95" customHeight="1" x14ac:dyDescent="0.3">
      <c r="A46" s="94"/>
      <c r="B46" s="95"/>
      <c r="C46" s="96"/>
      <c r="D46" s="97" t="s">
        <v>546</v>
      </c>
      <c r="E46" s="105"/>
      <c r="F46" s="98"/>
      <c r="G46" s="3"/>
      <c r="H46" s="3"/>
      <c r="I46" s="3"/>
      <c r="J46" s="103" t="s">
        <v>47</v>
      </c>
      <c r="K46" s="104">
        <f>VLOOKUP(Table45[[#This Row],[V1 Avain]],Table22[#All],2,FALSE)</f>
        <v>0</v>
      </c>
      <c r="L46" s="91"/>
      <c r="M46" s="141"/>
      <c r="N46" s="163" t="s">
        <v>47</v>
      </c>
      <c r="O46" s="164" t="s">
        <v>551</v>
      </c>
      <c r="P46" s="106"/>
      <c r="Q46" s="101"/>
      <c r="R46" s="94"/>
    </row>
    <row r="47" spans="1:18" s="86" customFormat="1" ht="13.95" customHeight="1" x14ac:dyDescent="0.3">
      <c r="A47" s="94"/>
      <c r="B47" s="95"/>
      <c r="C47" s="96"/>
      <c r="D47" s="97" t="s">
        <v>31</v>
      </c>
      <c r="E47" s="105"/>
      <c r="F47" s="98"/>
      <c r="G47" s="3"/>
      <c r="H47" s="3"/>
      <c r="I47" s="3"/>
      <c r="J47" s="103" t="s">
        <v>48</v>
      </c>
      <c r="K47" s="104">
        <f>VLOOKUP(Table45[[#This Row],[V1 Avain]],Table22[#All],2,FALSE)</f>
        <v>0</v>
      </c>
      <c r="L47" s="91"/>
      <c r="M47" s="141"/>
      <c r="N47" s="163" t="s">
        <v>48</v>
      </c>
      <c r="O47" s="164" t="s">
        <v>551</v>
      </c>
      <c r="P47" s="106"/>
      <c r="Q47" s="101"/>
      <c r="R47" s="94"/>
    </row>
    <row r="48" spans="1:18" s="86" customFormat="1" ht="13.95" customHeight="1" x14ac:dyDescent="0.3">
      <c r="A48" s="94"/>
      <c r="B48" s="95"/>
      <c r="C48" s="96"/>
      <c r="D48" s="97" t="s">
        <v>70</v>
      </c>
      <c r="E48" s="105"/>
      <c r="F48" s="98"/>
      <c r="G48" s="3"/>
      <c r="H48" s="3"/>
      <c r="I48" s="3"/>
      <c r="J48" s="103" t="s">
        <v>49</v>
      </c>
      <c r="K48" s="104">
        <f>VLOOKUP(Table45[[#This Row],[V1 Avain]],Table22[#All],2,FALSE)</f>
        <v>0</v>
      </c>
      <c r="L48" s="91"/>
      <c r="M48" s="141"/>
      <c r="N48" s="163" t="s">
        <v>547</v>
      </c>
      <c r="O48" s="164" t="s">
        <v>551</v>
      </c>
      <c r="P48" s="106"/>
      <c r="Q48" s="101"/>
      <c r="R48" s="94"/>
    </row>
    <row r="49" spans="1:18" s="86" customFormat="1" ht="13.95" customHeight="1" x14ac:dyDescent="0.3">
      <c r="A49" s="94"/>
      <c r="B49" s="95"/>
      <c r="C49" s="96"/>
      <c r="D49" s="97" t="s">
        <v>71</v>
      </c>
      <c r="E49" s="105"/>
      <c r="F49" s="98"/>
      <c r="G49" s="3"/>
      <c r="H49" s="3"/>
      <c r="I49" s="3"/>
      <c r="J49" s="103" t="s">
        <v>27</v>
      </c>
      <c r="K49" s="104">
        <f>VLOOKUP(Table45[[#This Row],[V1 Avain]],Table22[#All],2,FALSE)</f>
        <v>0</v>
      </c>
      <c r="L49" s="91"/>
      <c r="M49" s="141"/>
      <c r="N49" s="163" t="s">
        <v>27</v>
      </c>
      <c r="O49" s="164" t="s">
        <v>551</v>
      </c>
      <c r="P49" s="106"/>
      <c r="Q49" s="101"/>
      <c r="R49" s="94"/>
    </row>
    <row r="50" spans="1:18" s="86" customFormat="1" ht="13.95" customHeight="1" x14ac:dyDescent="0.3">
      <c r="A50" s="94"/>
      <c r="B50" s="95"/>
      <c r="C50" s="96"/>
      <c r="D50" s="97" t="s">
        <v>72</v>
      </c>
      <c r="E50" s="105"/>
      <c r="F50" s="98"/>
      <c r="G50" s="3"/>
      <c r="H50" s="3"/>
      <c r="I50" s="3"/>
      <c r="J50" s="103" t="s">
        <v>50</v>
      </c>
      <c r="K50" s="104">
        <f>VLOOKUP(Table45[[#This Row],[V1 Avain]],Table22[#All],2,FALSE)</f>
        <v>0</v>
      </c>
      <c r="L50" s="91"/>
      <c r="M50" s="141"/>
      <c r="N50" s="163" t="s">
        <v>50</v>
      </c>
      <c r="O50" s="164" t="s">
        <v>551</v>
      </c>
      <c r="P50" s="106"/>
      <c r="Q50" s="101"/>
      <c r="R50" s="94"/>
    </row>
    <row r="51" spans="1:18" s="86" customFormat="1" ht="13.95" customHeight="1" x14ac:dyDescent="0.3">
      <c r="A51" s="94"/>
      <c r="B51" s="95"/>
      <c r="C51" s="96"/>
      <c r="D51" s="97" t="s">
        <v>73</v>
      </c>
      <c r="E51" s="105"/>
      <c r="F51" s="98"/>
      <c r="G51" s="3"/>
      <c r="H51" s="3"/>
      <c r="I51" s="3"/>
      <c r="J51" s="103" t="s">
        <v>51</v>
      </c>
      <c r="K51" s="104">
        <f>VLOOKUP(Table45[[#This Row],[V1 Avain]],Table22[#All],2,FALSE)</f>
        <v>0</v>
      </c>
      <c r="L51" s="91"/>
      <c r="M51" s="141"/>
      <c r="N51" s="163" t="s">
        <v>51</v>
      </c>
      <c r="O51" s="164" t="s">
        <v>551</v>
      </c>
      <c r="P51" s="106"/>
      <c r="Q51" s="101"/>
      <c r="R51" s="94"/>
    </row>
    <row r="52" spans="1:18" s="86" customFormat="1" ht="13.95" customHeight="1" x14ac:dyDescent="0.3">
      <c r="A52" s="94"/>
      <c r="B52" s="95"/>
      <c r="C52" s="96"/>
      <c r="D52" s="97" t="s">
        <v>74</v>
      </c>
      <c r="E52" s="105"/>
      <c r="F52" s="98"/>
      <c r="G52" s="3"/>
      <c r="H52" s="3"/>
      <c r="I52" s="3"/>
      <c r="J52" s="103" t="s">
        <v>52</v>
      </c>
      <c r="K52" s="104">
        <f>VLOOKUP(Table45[[#This Row],[V1 Avain]],Table22[#All],2,FALSE)</f>
        <v>0</v>
      </c>
      <c r="L52" s="91"/>
      <c r="M52" s="141"/>
      <c r="N52" s="163" t="s">
        <v>52</v>
      </c>
      <c r="O52" s="164" t="s">
        <v>551</v>
      </c>
      <c r="P52" s="106"/>
      <c r="Q52" s="101"/>
      <c r="R52" s="94"/>
    </row>
    <row r="53" spans="1:18" s="86" customFormat="1" ht="13.95" customHeight="1" x14ac:dyDescent="0.3">
      <c r="A53" s="94"/>
      <c r="B53" s="95"/>
      <c r="C53" s="96"/>
      <c r="D53" s="97" t="s">
        <v>30</v>
      </c>
      <c r="E53" s="105"/>
      <c r="F53" s="98"/>
      <c r="G53" s="3"/>
      <c r="H53" s="3"/>
      <c r="I53" s="3"/>
      <c r="J53" s="103" t="s">
        <v>53</v>
      </c>
      <c r="K53" s="104">
        <f>VLOOKUP(Table45[[#This Row],[V1 Avain]],Table22[#All],2,FALSE)</f>
        <v>0</v>
      </c>
      <c r="L53" s="91"/>
      <c r="M53" s="141"/>
      <c r="N53" s="163" t="s">
        <v>49</v>
      </c>
      <c r="O53" s="164" t="s">
        <v>551</v>
      </c>
      <c r="P53" s="106"/>
      <c r="Q53" s="101"/>
      <c r="R53" s="94"/>
    </row>
    <row r="54" spans="1:18" s="86" customFormat="1" ht="13.95" customHeight="1" x14ac:dyDescent="0.3">
      <c r="A54" s="94"/>
      <c r="B54" s="95"/>
      <c r="C54" s="96"/>
      <c r="D54" s="97" t="s">
        <v>32</v>
      </c>
      <c r="E54" s="105"/>
      <c r="F54" s="98"/>
      <c r="G54" s="3"/>
      <c r="H54" s="3"/>
      <c r="I54" s="3"/>
      <c r="J54" s="103" t="s">
        <v>54</v>
      </c>
      <c r="K54" s="104">
        <f>VLOOKUP(Table45[[#This Row],[V1 Avain]],Table22[#All],2,FALSE)</f>
        <v>0</v>
      </c>
      <c r="L54" s="91"/>
      <c r="M54" s="141"/>
      <c r="N54" s="163" t="s">
        <v>53</v>
      </c>
      <c r="O54" s="164" t="s">
        <v>551</v>
      </c>
      <c r="P54" s="106"/>
      <c r="Q54" s="101"/>
      <c r="R54" s="94"/>
    </row>
    <row r="55" spans="1:18" s="86" customFormat="1" ht="13.95" customHeight="1" x14ac:dyDescent="0.3">
      <c r="A55" s="94"/>
      <c r="B55" s="95"/>
      <c r="C55" s="96"/>
      <c r="D55" s="97" t="s">
        <v>33</v>
      </c>
      <c r="E55" s="105"/>
      <c r="F55" s="98"/>
      <c r="G55" s="3"/>
      <c r="H55" s="3"/>
      <c r="I55" s="3"/>
      <c r="J55" s="103" t="s">
        <v>22</v>
      </c>
      <c r="K55" s="104">
        <f>VLOOKUP(Table45[[#This Row],[V1 Avain]],Table22[#All],2,FALSE)</f>
        <v>0</v>
      </c>
      <c r="L55" s="91"/>
      <c r="M55" s="141"/>
      <c r="N55" s="163" t="s">
        <v>22</v>
      </c>
      <c r="O55" s="164" t="s">
        <v>551</v>
      </c>
      <c r="P55" s="106"/>
      <c r="Q55" s="101"/>
      <c r="R55" s="94"/>
    </row>
    <row r="56" spans="1:18" s="86" customFormat="1" ht="13.95" customHeight="1" x14ac:dyDescent="0.3">
      <c r="A56" s="94"/>
      <c r="B56" s="95"/>
      <c r="C56" s="96"/>
      <c r="D56" s="97" t="s">
        <v>35</v>
      </c>
      <c r="E56" s="105"/>
      <c r="F56" s="98"/>
      <c r="G56" s="3"/>
      <c r="H56" s="3"/>
      <c r="I56" s="3"/>
      <c r="J56" s="103" t="s">
        <v>55</v>
      </c>
      <c r="K56" s="104"/>
      <c r="L56" s="91"/>
      <c r="M56" s="141"/>
      <c r="N56" s="163"/>
      <c r="O56" s="164"/>
      <c r="P56" s="106"/>
      <c r="Q56" s="101"/>
      <c r="R56" s="94"/>
    </row>
    <row r="57" spans="1:18" s="86" customFormat="1" ht="13.95" customHeight="1" x14ac:dyDescent="0.3">
      <c r="A57" s="94"/>
      <c r="B57" s="95"/>
      <c r="C57" s="96"/>
      <c r="D57" s="97" t="s">
        <v>36</v>
      </c>
      <c r="E57" s="105"/>
      <c r="F57" s="98"/>
      <c r="G57" s="3"/>
      <c r="H57" s="3"/>
      <c r="I57" s="3"/>
      <c r="J57" s="103" t="s">
        <v>56</v>
      </c>
      <c r="K57" s="104"/>
      <c r="L57" s="91"/>
      <c r="M57" s="141"/>
      <c r="N57" s="163"/>
      <c r="O57" s="164"/>
      <c r="P57" s="106"/>
      <c r="Q57" s="101"/>
      <c r="R57" s="94"/>
    </row>
    <row r="58" spans="1:18" s="86" customFormat="1" ht="13.95" customHeight="1" x14ac:dyDescent="0.3">
      <c r="A58" s="94"/>
      <c r="B58" s="95"/>
      <c r="C58" s="96"/>
      <c r="D58" s="97" t="s">
        <v>37</v>
      </c>
      <c r="E58" s="105"/>
      <c r="F58" s="98"/>
      <c r="G58" s="3"/>
      <c r="H58" s="3"/>
      <c r="I58" s="3"/>
      <c r="J58" s="103" t="s">
        <v>57</v>
      </c>
      <c r="K58" s="104"/>
      <c r="L58" s="91"/>
      <c r="M58" s="141"/>
      <c r="N58" s="163"/>
      <c r="O58" s="164"/>
      <c r="P58" s="106"/>
      <c r="Q58" s="101"/>
      <c r="R58" s="94"/>
    </row>
    <row r="59" spans="1:18" s="86" customFormat="1" ht="13.95" customHeight="1" x14ac:dyDescent="0.3">
      <c r="A59" s="94"/>
      <c r="B59" s="95"/>
      <c r="C59" s="96"/>
      <c r="D59" s="97" t="s">
        <v>34</v>
      </c>
      <c r="E59" s="105"/>
      <c r="F59" s="98"/>
      <c r="G59" s="3"/>
      <c r="H59" s="3"/>
      <c r="I59" s="3"/>
      <c r="J59" s="103" t="s">
        <v>58</v>
      </c>
      <c r="K59" s="104"/>
      <c r="L59" s="91"/>
      <c r="M59" s="141"/>
      <c r="N59" s="163"/>
      <c r="O59" s="164"/>
      <c r="P59" s="106"/>
      <c r="Q59" s="101"/>
      <c r="R59" s="94"/>
    </row>
    <row r="60" spans="1:18" s="86" customFormat="1" ht="13.95" customHeight="1" x14ac:dyDescent="0.3">
      <c r="A60" s="94"/>
      <c r="B60" s="95"/>
      <c r="C60" s="96"/>
      <c r="D60" s="97" t="s">
        <v>47</v>
      </c>
      <c r="E60" s="105"/>
      <c r="F60" s="98"/>
      <c r="G60" s="3"/>
      <c r="H60" s="3"/>
      <c r="I60" s="3"/>
      <c r="J60" s="103" t="s">
        <v>59</v>
      </c>
      <c r="K60" s="104">
        <f>VLOOKUP(Table45[[#This Row],[V1 Avain]],Table22[#All],2,FALSE)</f>
        <v>0</v>
      </c>
      <c r="L60" s="91"/>
      <c r="M60" s="141"/>
      <c r="N60" s="163" t="s">
        <v>57</v>
      </c>
      <c r="O60" s="164" t="s">
        <v>551</v>
      </c>
      <c r="P60" s="106"/>
      <c r="Q60" s="101"/>
      <c r="R60" s="94"/>
    </row>
    <row r="61" spans="1:18" s="86" customFormat="1" ht="13.95" customHeight="1" x14ac:dyDescent="0.3">
      <c r="A61" s="94"/>
      <c r="B61" s="95"/>
      <c r="C61" s="96"/>
      <c r="D61" s="97" t="s">
        <v>48</v>
      </c>
      <c r="E61" s="105"/>
      <c r="F61" s="98"/>
      <c r="G61" s="3"/>
      <c r="H61" s="3"/>
      <c r="I61" s="3"/>
      <c r="J61" s="103" t="s">
        <v>25</v>
      </c>
      <c r="K61" s="104">
        <f>VLOOKUP(Table45[[#This Row],[V1 Avain]],Table22[#All],2,FALSE)</f>
        <v>0</v>
      </c>
      <c r="L61" s="91"/>
      <c r="M61" s="141"/>
      <c r="N61" s="163" t="s">
        <v>25</v>
      </c>
      <c r="O61" s="164" t="s">
        <v>551</v>
      </c>
      <c r="P61" s="106"/>
      <c r="Q61" s="101"/>
      <c r="R61" s="94"/>
    </row>
    <row r="62" spans="1:18" s="86" customFormat="1" ht="13.95" customHeight="1" x14ac:dyDescent="0.3">
      <c r="A62" s="94"/>
      <c r="B62" s="95"/>
      <c r="C62" s="96"/>
      <c r="D62" s="97" t="s">
        <v>49</v>
      </c>
      <c r="E62" s="105"/>
      <c r="F62" s="98"/>
      <c r="G62" s="3"/>
      <c r="H62" s="3"/>
      <c r="I62" s="3"/>
      <c r="J62" s="103" t="s">
        <v>60</v>
      </c>
      <c r="K62" s="104">
        <f>VLOOKUP(Table45[[#This Row],[V1 Avain]],Table22[#All],2,FALSE)</f>
        <v>0</v>
      </c>
      <c r="L62" s="91"/>
      <c r="M62" s="141"/>
      <c r="N62" s="163" t="s">
        <v>60</v>
      </c>
      <c r="O62" s="164" t="s">
        <v>551</v>
      </c>
      <c r="P62" s="106"/>
      <c r="Q62" s="101"/>
      <c r="R62" s="94"/>
    </row>
    <row r="63" spans="1:18" s="86" customFormat="1" ht="13.95" customHeight="1" x14ac:dyDescent="0.3">
      <c r="A63" s="94"/>
      <c r="B63" s="95"/>
      <c r="C63" s="96"/>
      <c r="D63" s="97" t="s">
        <v>547</v>
      </c>
      <c r="E63" s="105"/>
      <c r="F63" s="98"/>
      <c r="G63" s="3"/>
      <c r="H63" s="3"/>
      <c r="I63" s="3"/>
      <c r="J63" s="103" t="s">
        <v>61</v>
      </c>
      <c r="K63" s="104">
        <f>VLOOKUP(Table45[[#This Row],[V1 Avain]],Table22[#All],2,FALSE)</f>
        <v>0</v>
      </c>
      <c r="L63" s="91"/>
      <c r="M63" s="141"/>
      <c r="N63" s="163" t="s">
        <v>61</v>
      </c>
      <c r="O63" s="164" t="s">
        <v>551</v>
      </c>
      <c r="P63" s="106"/>
      <c r="Q63" s="101"/>
      <c r="R63" s="94"/>
    </row>
    <row r="64" spans="1:18" s="86" customFormat="1" ht="13.95" customHeight="1" x14ac:dyDescent="0.3">
      <c r="A64" s="94"/>
      <c r="B64" s="95"/>
      <c r="C64" s="96"/>
      <c r="D64" s="97" t="s">
        <v>16</v>
      </c>
      <c r="E64" s="105"/>
      <c r="F64" s="98"/>
      <c r="G64" s="3"/>
      <c r="H64" s="3"/>
      <c r="I64" s="3"/>
      <c r="J64" s="103" t="s">
        <v>62</v>
      </c>
      <c r="K64" s="104">
        <f>VLOOKUP(Table45[[#This Row],[V1 Avain]],Table22[#All],2,FALSE)</f>
        <v>0</v>
      </c>
      <c r="L64" s="91"/>
      <c r="M64" s="141"/>
      <c r="N64" s="163" t="s">
        <v>62</v>
      </c>
      <c r="O64" s="164" t="s">
        <v>551</v>
      </c>
      <c r="P64" s="106"/>
      <c r="Q64" s="101"/>
      <c r="R64" s="94"/>
    </row>
    <row r="65" spans="1:18" s="86" customFormat="1" ht="13.95" customHeight="1" x14ac:dyDescent="0.3">
      <c r="A65" s="94"/>
      <c r="B65" s="95"/>
      <c r="C65" s="96"/>
      <c r="D65" s="97" t="s">
        <v>44</v>
      </c>
      <c r="E65" s="105"/>
      <c r="F65" s="98"/>
      <c r="G65" s="3"/>
      <c r="H65" s="3"/>
      <c r="I65" s="3"/>
      <c r="J65" s="103" t="s">
        <v>63</v>
      </c>
      <c r="K65" s="104">
        <f>VLOOKUP(Table45[[#This Row],[V1 Avain]],Table22[#All],2,FALSE)</f>
        <v>0</v>
      </c>
      <c r="L65" s="91"/>
      <c r="M65" s="141"/>
      <c r="N65" s="163" t="s">
        <v>63</v>
      </c>
      <c r="O65" s="164" t="s">
        <v>551</v>
      </c>
      <c r="P65" s="106"/>
      <c r="Q65" s="101"/>
      <c r="R65" s="94"/>
    </row>
    <row r="66" spans="1:18" s="86" customFormat="1" ht="13.95" customHeight="1" x14ac:dyDescent="0.3">
      <c r="A66" s="94"/>
      <c r="B66" s="95"/>
      <c r="C66" s="96"/>
      <c r="D66" s="97" t="s">
        <v>45</v>
      </c>
      <c r="E66" s="105"/>
      <c r="F66" s="98"/>
      <c r="G66" s="3"/>
      <c r="H66" s="3"/>
      <c r="I66" s="3"/>
      <c r="J66" s="103" t="s">
        <v>29</v>
      </c>
      <c r="K66" s="104">
        <f>VLOOKUP(Table45[[#This Row],[V1 Avain]],Table22[#All],2,FALSE)</f>
        <v>0</v>
      </c>
      <c r="L66" s="91"/>
      <c r="M66" s="141"/>
      <c r="N66" s="163" t="s">
        <v>543</v>
      </c>
      <c r="O66" s="164" t="s">
        <v>551</v>
      </c>
      <c r="P66" s="106"/>
      <c r="Q66" s="101"/>
      <c r="R66" s="94"/>
    </row>
    <row r="67" spans="1:18" s="86" customFormat="1" ht="13.95" customHeight="1" x14ac:dyDescent="0.3">
      <c r="A67" s="94"/>
      <c r="B67" s="95"/>
      <c r="C67" s="96"/>
      <c r="D67" s="97" t="s">
        <v>46</v>
      </c>
      <c r="E67" s="105"/>
      <c r="F67" s="98"/>
      <c r="G67" s="3"/>
      <c r="H67" s="3"/>
      <c r="I67" s="3"/>
      <c r="J67" s="103" t="s">
        <v>64</v>
      </c>
      <c r="K67" s="104">
        <f>VLOOKUP(Table45[[#This Row],[V1 Avain]],Table22[#All],2,FALSE)</f>
        <v>0</v>
      </c>
      <c r="L67" s="91"/>
      <c r="M67" s="141"/>
      <c r="N67" s="163" t="s">
        <v>544</v>
      </c>
      <c r="O67" s="164" t="s">
        <v>551</v>
      </c>
      <c r="P67" s="106"/>
      <c r="Q67" s="101"/>
      <c r="R67" s="94"/>
    </row>
    <row r="68" spans="1:18" ht="13.95" customHeight="1" x14ac:dyDescent="0.3">
      <c r="A68" s="2"/>
      <c r="B68" s="23"/>
      <c r="C68" s="24"/>
      <c r="D68" s="107" t="s">
        <v>297</v>
      </c>
      <c r="E68" s="108"/>
      <c r="F68" s="109"/>
      <c r="J68" s="103" t="s">
        <v>65</v>
      </c>
      <c r="K68" s="104">
        <f>VLOOKUP(Table45[[#This Row],[V1 Avain]],Table22[#All],2,FALSE)</f>
        <v>0</v>
      </c>
      <c r="L68" s="91"/>
      <c r="M68" s="141"/>
      <c r="N68" s="163" t="s">
        <v>545</v>
      </c>
      <c r="O68" s="164" t="s">
        <v>551</v>
      </c>
      <c r="P68" s="3"/>
      <c r="Q68" s="13"/>
      <c r="R68" s="2"/>
    </row>
    <row r="69" spans="1:18" ht="13.95" customHeight="1" x14ac:dyDescent="0.3">
      <c r="A69" s="2"/>
      <c r="B69" s="23"/>
      <c r="C69" s="24"/>
      <c r="D69" s="107" t="s">
        <v>298</v>
      </c>
      <c r="E69" s="108"/>
      <c r="F69" s="109"/>
      <c r="J69" s="103" t="s">
        <v>66</v>
      </c>
      <c r="K69" s="104">
        <f>VLOOKUP(Table45[[#This Row],[V1 Avain]],Table22[#All],2,FALSE)</f>
        <v>0</v>
      </c>
      <c r="L69" s="91"/>
      <c r="M69" s="141"/>
      <c r="N69" s="163" t="s">
        <v>546</v>
      </c>
      <c r="O69" s="164" t="s">
        <v>551</v>
      </c>
      <c r="P69" s="3"/>
      <c r="Q69" s="13"/>
      <c r="R69" s="2"/>
    </row>
    <row r="70" spans="1:18" ht="13.95" customHeight="1" x14ac:dyDescent="0.3">
      <c r="A70" s="2"/>
      <c r="B70" s="23"/>
      <c r="C70" s="24"/>
      <c r="D70" s="107" t="s">
        <v>299</v>
      </c>
      <c r="E70" s="108"/>
      <c r="F70" s="109"/>
      <c r="J70" s="103" t="s">
        <v>20</v>
      </c>
      <c r="K70" s="104">
        <f>VLOOKUP(Table45[[#This Row],[V1 Avain]],Table22[#All],2,FALSE)</f>
        <v>0</v>
      </c>
      <c r="L70" s="91"/>
      <c r="M70" s="141"/>
      <c r="N70" s="163" t="s">
        <v>20</v>
      </c>
      <c r="O70" s="164" t="s">
        <v>551</v>
      </c>
      <c r="P70" s="3"/>
      <c r="Q70" s="13"/>
      <c r="R70" s="2"/>
    </row>
    <row r="71" spans="1:18" ht="13.95" customHeight="1" x14ac:dyDescent="0.3">
      <c r="A71" s="2"/>
      <c r="B71" s="23"/>
      <c r="C71" s="24"/>
      <c r="D71" s="107" t="s">
        <v>300</v>
      </c>
      <c r="E71" s="108"/>
      <c r="F71" s="109"/>
      <c r="J71" s="103" t="s">
        <v>67</v>
      </c>
      <c r="K71" s="104">
        <f>VLOOKUP(Table45[[#This Row],[V1 Avain]],Table22[#All],2,FALSE)</f>
        <v>0</v>
      </c>
      <c r="L71" s="91"/>
      <c r="M71" s="141"/>
      <c r="N71" s="163" t="s">
        <v>68</v>
      </c>
      <c r="O71" s="164" t="s">
        <v>551</v>
      </c>
      <c r="P71" s="3"/>
      <c r="Q71" s="13"/>
      <c r="R71" s="2"/>
    </row>
    <row r="72" spans="1:18" ht="13.95" customHeight="1" x14ac:dyDescent="0.3">
      <c r="A72" s="2"/>
      <c r="B72" s="23"/>
      <c r="C72" s="24"/>
      <c r="D72" s="107" t="s">
        <v>301</v>
      </c>
      <c r="E72" s="108"/>
      <c r="F72" s="109"/>
      <c r="J72" s="103" t="s">
        <v>68</v>
      </c>
      <c r="K72" s="104">
        <f>VLOOKUP(Table45[[#This Row],[V1 Avain]],Table22[#All],2,FALSE)</f>
        <v>0</v>
      </c>
      <c r="L72" s="91"/>
      <c r="M72" s="141"/>
      <c r="N72" s="163" t="s">
        <v>67</v>
      </c>
      <c r="O72" s="164" t="s">
        <v>551</v>
      </c>
      <c r="P72" s="3"/>
      <c r="Q72" s="13"/>
      <c r="R72" s="2"/>
    </row>
    <row r="73" spans="1:18" ht="13.95" customHeight="1" x14ac:dyDescent="0.3">
      <c r="A73" s="2"/>
      <c r="B73" s="23"/>
      <c r="C73" s="24"/>
      <c r="D73" s="107" t="s">
        <v>302</v>
      </c>
      <c r="E73" s="108"/>
      <c r="F73" s="109"/>
      <c r="J73" s="103" t="s">
        <v>69</v>
      </c>
      <c r="K73" s="104">
        <f>VLOOKUP(Table45[[#This Row],[V1 Avain]],Table22[#All],2,FALSE)</f>
        <v>0</v>
      </c>
      <c r="L73" s="91"/>
      <c r="M73" s="141"/>
      <c r="N73" s="163" t="s">
        <v>69</v>
      </c>
      <c r="O73" s="164" t="s">
        <v>551</v>
      </c>
      <c r="P73" s="3"/>
      <c r="Q73" s="13"/>
      <c r="R73" s="2"/>
    </row>
    <row r="74" spans="1:18" ht="13.95" customHeight="1" x14ac:dyDescent="0.3">
      <c r="A74" s="2"/>
      <c r="B74" s="23"/>
      <c r="C74" s="24"/>
      <c r="D74" s="107" t="s">
        <v>488</v>
      </c>
      <c r="E74" s="108"/>
      <c r="F74" s="109"/>
      <c r="J74" s="103" t="s">
        <v>31</v>
      </c>
      <c r="K74" s="104">
        <f>VLOOKUP(Table45[[#This Row],[V1 Avain]],Table22[#All],2,FALSE)</f>
        <v>0</v>
      </c>
      <c r="L74" s="91"/>
      <c r="M74" s="141"/>
      <c r="N74" s="163" t="s">
        <v>31</v>
      </c>
      <c r="O74" s="164" t="s">
        <v>551</v>
      </c>
      <c r="P74" s="3"/>
      <c r="Q74" s="13"/>
      <c r="R74" s="2"/>
    </row>
    <row r="75" spans="1:18" ht="13.95" customHeight="1" x14ac:dyDescent="0.3">
      <c r="A75" s="2"/>
      <c r="B75" s="23"/>
      <c r="C75" s="24"/>
      <c r="D75" s="107" t="s">
        <v>489</v>
      </c>
      <c r="E75" s="108"/>
      <c r="F75" s="109"/>
      <c r="J75" s="103" t="s">
        <v>70</v>
      </c>
      <c r="K75" s="104">
        <f>VLOOKUP(Table45[[#This Row],[V1 Avain]],Table22[#All],2,FALSE)</f>
        <v>0</v>
      </c>
      <c r="L75" s="91"/>
      <c r="M75" s="141"/>
      <c r="N75" s="163" t="s">
        <v>70</v>
      </c>
      <c r="O75" s="164" t="s">
        <v>551</v>
      </c>
      <c r="P75" s="3"/>
      <c r="Q75" s="13"/>
      <c r="R75" s="2"/>
    </row>
    <row r="76" spans="1:18" ht="13.95" customHeight="1" x14ac:dyDescent="0.3">
      <c r="A76" s="2"/>
      <c r="B76" s="23"/>
      <c r="C76" s="24"/>
      <c r="D76" s="107" t="s">
        <v>548</v>
      </c>
      <c r="E76" s="108"/>
      <c r="F76" s="109"/>
      <c r="J76" s="103" t="s">
        <v>71</v>
      </c>
      <c r="K76" s="104">
        <f>VLOOKUP(Table45[[#This Row],[V1 Avain]],Table22[#All],2,FALSE)</f>
        <v>0</v>
      </c>
      <c r="L76" s="91"/>
      <c r="M76" s="141"/>
      <c r="N76" s="163" t="s">
        <v>71</v>
      </c>
      <c r="O76" s="164" t="s">
        <v>551</v>
      </c>
      <c r="P76" s="3"/>
      <c r="Q76" s="13"/>
      <c r="R76" s="2"/>
    </row>
    <row r="77" spans="1:18" ht="13.95" customHeight="1" x14ac:dyDescent="0.3">
      <c r="A77" s="2"/>
      <c r="B77" s="23"/>
      <c r="C77" s="24"/>
      <c r="D77" s="107" t="s">
        <v>549</v>
      </c>
      <c r="E77" s="108"/>
      <c r="F77" s="109"/>
      <c r="J77" s="103" t="s">
        <v>72</v>
      </c>
      <c r="K77" s="104">
        <f>VLOOKUP(Table45[[#This Row],[V1 Avain]],Table22[#All],2,FALSE)</f>
        <v>0</v>
      </c>
      <c r="L77" s="91"/>
      <c r="M77" s="141"/>
      <c r="N77" s="163" t="s">
        <v>72</v>
      </c>
      <c r="O77" s="164" t="s">
        <v>551</v>
      </c>
      <c r="P77" s="3"/>
      <c r="Q77" s="13"/>
      <c r="R77" s="2"/>
    </row>
    <row r="78" spans="1:18" ht="13.95" customHeight="1" x14ac:dyDescent="0.3">
      <c r="A78" s="2"/>
      <c r="B78" s="23"/>
      <c r="C78" s="24"/>
      <c r="D78" s="107" t="s">
        <v>303</v>
      </c>
      <c r="E78" s="108"/>
      <c r="F78" s="109"/>
      <c r="J78" s="103" t="s">
        <v>73</v>
      </c>
      <c r="K78" s="104">
        <f>VLOOKUP(Table45[[#This Row],[V1 Avain]],Table22[#All],2,FALSE)</f>
        <v>0</v>
      </c>
      <c r="L78" s="91"/>
      <c r="M78" s="141"/>
      <c r="N78" s="163" t="s">
        <v>73</v>
      </c>
      <c r="O78" s="164" t="s">
        <v>551</v>
      </c>
      <c r="P78" s="3"/>
      <c r="Q78" s="13"/>
      <c r="R78" s="2"/>
    </row>
    <row r="79" spans="1:18" ht="13.95" customHeight="1" thickBot="1" x14ac:dyDescent="0.35">
      <c r="A79" s="2"/>
      <c r="B79" s="23"/>
      <c r="C79" s="24"/>
      <c r="D79" s="107" t="s">
        <v>304</v>
      </c>
      <c r="E79" s="108"/>
      <c r="F79" s="109"/>
      <c r="J79" s="103" t="s">
        <v>74</v>
      </c>
      <c r="K79" s="104">
        <f>VLOOKUP(Table45[[#This Row],[V1 Avain]],Table22[#All],2,FALSE)</f>
        <v>0</v>
      </c>
      <c r="L79" s="166"/>
      <c r="M79" s="141"/>
      <c r="N79" s="163" t="s">
        <v>74</v>
      </c>
      <c r="O79" s="164" t="s">
        <v>551</v>
      </c>
      <c r="P79" s="3"/>
      <c r="Q79" s="13"/>
      <c r="R79" s="2"/>
    </row>
    <row r="80" spans="1:18" ht="13.95" customHeight="1" thickBot="1" x14ac:dyDescent="0.35">
      <c r="A80" s="2"/>
      <c r="B80" s="23"/>
      <c r="C80" s="24"/>
      <c r="D80" s="107" t="s">
        <v>305</v>
      </c>
      <c r="E80" s="108"/>
      <c r="F80" s="109"/>
      <c r="J80" s="34" t="s">
        <v>75</v>
      </c>
      <c r="K80" s="110">
        <f>VLOOKUP($J80,Mapping_V1_V2!E:F,2,FALSE)</f>
        <v>0</v>
      </c>
      <c r="L80" s="111">
        <f>VLOOKUP($J80,Mapping_V1_V2!E:G,3,FALSE)</f>
        <v>0</v>
      </c>
      <c r="M80" s="142"/>
      <c r="N80" s="142" t="s">
        <v>75</v>
      </c>
      <c r="O80" s="57" t="s">
        <v>550</v>
      </c>
      <c r="P80" s="3"/>
      <c r="Q80" s="13"/>
      <c r="R80" s="2"/>
    </row>
    <row r="81" spans="1:18" ht="13.95" customHeight="1" thickBot="1" x14ac:dyDescent="0.35">
      <c r="A81" s="2"/>
      <c r="B81" s="23"/>
      <c r="C81" s="24"/>
      <c r="D81" s="107" t="s">
        <v>306</v>
      </c>
      <c r="E81" s="108"/>
      <c r="F81" s="109"/>
      <c r="J81" s="34" t="s">
        <v>76</v>
      </c>
      <c r="K81" s="110">
        <f>VLOOKUP($J81,Mapping_V1_V2!E:F,2,FALSE)</f>
        <v>0</v>
      </c>
      <c r="L81" s="111">
        <f>VLOOKUP($J81,Mapping_V1_V2!E:G,3,FALSE)</f>
        <v>0</v>
      </c>
      <c r="M81" s="142"/>
      <c r="N81" s="142" t="s">
        <v>76</v>
      </c>
      <c r="O81" s="57" t="s">
        <v>550</v>
      </c>
      <c r="P81" s="3"/>
      <c r="Q81" s="13"/>
      <c r="R81" s="2"/>
    </row>
    <row r="82" spans="1:18" ht="13.95" customHeight="1" thickBot="1" x14ac:dyDescent="0.35">
      <c r="A82" s="2"/>
      <c r="B82" s="23"/>
      <c r="C82" s="24"/>
      <c r="D82" s="107" t="s">
        <v>307</v>
      </c>
      <c r="E82" s="108"/>
      <c r="F82" s="109"/>
      <c r="J82" s="34" t="s">
        <v>77</v>
      </c>
      <c r="K82" s="110">
        <f>VLOOKUP($J82,Mapping_V1_V2!E:F,2,FALSE)</f>
        <v>0</v>
      </c>
      <c r="L82" s="111">
        <f>VLOOKUP($J82,Mapping_V1_V2!E:G,3,FALSE)</f>
        <v>0</v>
      </c>
      <c r="M82" s="142"/>
      <c r="N82" s="142" t="s">
        <v>77</v>
      </c>
      <c r="O82" s="57" t="s">
        <v>550</v>
      </c>
      <c r="P82" s="3"/>
      <c r="Q82" s="13"/>
      <c r="R82" s="2"/>
    </row>
    <row r="83" spans="1:18" ht="13.95" customHeight="1" thickBot="1" x14ac:dyDescent="0.35">
      <c r="A83" s="2"/>
      <c r="B83" s="23"/>
      <c r="C83" s="24"/>
      <c r="D83" s="107" t="s">
        <v>316</v>
      </c>
      <c r="E83" s="108"/>
      <c r="F83" s="109"/>
      <c r="J83" s="34" t="s">
        <v>78</v>
      </c>
      <c r="K83" s="110">
        <f>VLOOKUP($J83,Mapping_V1_V2!E:F,2,FALSE)</f>
        <v>0</v>
      </c>
      <c r="L83" s="111">
        <f>VLOOKUP($J83,Mapping_V1_V2!E:G,3,FALSE)</f>
        <v>0</v>
      </c>
      <c r="M83" s="142"/>
      <c r="N83" s="142" t="s">
        <v>78</v>
      </c>
      <c r="O83" s="57" t="s">
        <v>551</v>
      </c>
      <c r="P83" s="3"/>
      <c r="Q83" s="13"/>
      <c r="R83" s="2"/>
    </row>
    <row r="84" spans="1:18" ht="13.95" customHeight="1" thickBot="1" x14ac:dyDescent="0.35">
      <c r="A84" s="2"/>
      <c r="B84" s="23"/>
      <c r="C84" s="24"/>
      <c r="D84" s="107" t="s">
        <v>317</v>
      </c>
      <c r="E84" s="108"/>
      <c r="F84" s="109"/>
      <c r="J84" s="34" t="s">
        <v>79</v>
      </c>
      <c r="K84" s="110">
        <f>VLOOKUP($J84,Mapping_V1_V2!E:F,2,FALSE)</f>
        <v>0</v>
      </c>
      <c r="L84" s="111">
        <f>VLOOKUP($J84,Mapping_V1_V2!E:G,3,FALSE)</f>
        <v>0</v>
      </c>
      <c r="M84" s="142"/>
      <c r="N84" s="142" t="s">
        <v>80</v>
      </c>
      <c r="O84" s="57" t="s">
        <v>550</v>
      </c>
      <c r="P84" s="3"/>
      <c r="Q84" s="13"/>
      <c r="R84" s="2"/>
    </row>
    <row r="85" spans="1:18" ht="13.95" customHeight="1" thickBot="1" x14ac:dyDescent="0.35">
      <c r="A85" s="2"/>
      <c r="B85" s="23"/>
      <c r="C85" s="24"/>
      <c r="D85" s="107" t="s">
        <v>318</v>
      </c>
      <c r="E85" s="108"/>
      <c r="F85" s="109"/>
      <c r="J85" s="34" t="s">
        <v>80</v>
      </c>
      <c r="K85" s="110">
        <f>VLOOKUP($J85,Mapping_V1_V2!E:F,2,FALSE)</f>
        <v>0</v>
      </c>
      <c r="L85" s="111">
        <f>VLOOKUP($J85,Mapping_V1_V2!E:G,3,FALSE)</f>
        <v>0</v>
      </c>
      <c r="M85" s="142"/>
      <c r="N85" s="142" t="s">
        <v>470</v>
      </c>
      <c r="O85" s="57" t="s">
        <v>551</v>
      </c>
      <c r="P85" s="3"/>
      <c r="Q85" s="13"/>
      <c r="R85" s="2"/>
    </row>
    <row r="86" spans="1:18" ht="13.95" customHeight="1" thickBot="1" x14ac:dyDescent="0.35">
      <c r="A86" s="2"/>
      <c r="B86" s="23"/>
      <c r="C86" s="24"/>
      <c r="D86" s="107" t="s">
        <v>319</v>
      </c>
      <c r="E86" s="108"/>
      <c r="F86" s="109"/>
      <c r="J86" s="34" t="s">
        <v>81</v>
      </c>
      <c r="K86" s="110">
        <f>VLOOKUP($J86,Mapping_V1_V2!E:F,2,FALSE)</f>
        <v>0</v>
      </c>
      <c r="L86" s="111">
        <f>VLOOKUP($J86,Mapping_V1_V2!E:G,3,FALSE)</f>
        <v>0</v>
      </c>
      <c r="M86" s="142"/>
      <c r="N86" s="142" t="s">
        <v>82</v>
      </c>
      <c r="O86" s="57" t="s">
        <v>551</v>
      </c>
      <c r="P86" s="3"/>
      <c r="Q86" s="13"/>
      <c r="R86" s="2"/>
    </row>
    <row r="87" spans="1:18" ht="13.95" customHeight="1" thickBot="1" x14ac:dyDescent="0.35">
      <c r="A87" s="2"/>
      <c r="B87" s="23"/>
      <c r="C87" s="24"/>
      <c r="D87" s="107" t="s">
        <v>320</v>
      </c>
      <c r="E87" s="108"/>
      <c r="F87" s="109"/>
      <c r="J87" s="34" t="s">
        <v>82</v>
      </c>
      <c r="K87" s="110">
        <f>VLOOKUP($J87,Mapping_V1_V2!E:F,2,FALSE)</f>
        <v>0</v>
      </c>
      <c r="L87" s="111">
        <f>VLOOKUP($J87,Mapping_V1_V2!E:G,3,FALSE)</f>
        <v>0</v>
      </c>
      <c r="M87" s="142"/>
      <c r="N87" s="142" t="s">
        <v>83</v>
      </c>
      <c r="O87" s="57" t="s">
        <v>550</v>
      </c>
      <c r="P87" s="3"/>
      <c r="Q87" s="13"/>
      <c r="R87" s="2"/>
    </row>
    <row r="88" spans="1:18" ht="13.95" customHeight="1" thickBot="1" x14ac:dyDescent="0.35">
      <c r="A88" s="2"/>
      <c r="B88" s="23"/>
      <c r="C88" s="24"/>
      <c r="D88" s="107" t="s">
        <v>321</v>
      </c>
      <c r="E88" s="108"/>
      <c r="F88" s="109"/>
      <c r="J88" s="34" t="s">
        <v>83</v>
      </c>
      <c r="K88" s="110">
        <f>VLOOKUP($J88,Mapping_V1_V2!E:F,2,FALSE)</f>
        <v>0</v>
      </c>
      <c r="L88" s="111">
        <f>VLOOKUP($J88,Mapping_V1_V2!E:G,3,FALSE)</f>
        <v>0</v>
      </c>
      <c r="M88" s="142"/>
      <c r="N88" s="142" t="s">
        <v>81</v>
      </c>
      <c r="O88" s="57" t="s">
        <v>550</v>
      </c>
      <c r="P88" s="3"/>
      <c r="Q88" s="13"/>
      <c r="R88" s="2"/>
    </row>
    <row r="89" spans="1:18" ht="13.95" customHeight="1" thickBot="1" x14ac:dyDescent="0.35">
      <c r="A89" s="2"/>
      <c r="B89" s="23"/>
      <c r="C89" s="24"/>
      <c r="D89" s="107" t="s">
        <v>322</v>
      </c>
      <c r="E89" s="108"/>
      <c r="F89" s="109"/>
      <c r="J89" s="34" t="s">
        <v>84</v>
      </c>
      <c r="K89" s="110">
        <f>VLOOKUP($J89,Mapping_V1_V2!E:F,2,FALSE)</f>
        <v>0</v>
      </c>
      <c r="L89" s="111">
        <f>VLOOKUP($J89,Mapping_V1_V2!E:G,3,FALSE)</f>
        <v>0</v>
      </c>
      <c r="M89" s="142"/>
      <c r="N89" s="142" t="s">
        <v>84</v>
      </c>
      <c r="O89" s="57" t="s">
        <v>550</v>
      </c>
      <c r="P89" s="3"/>
      <c r="Q89" s="13"/>
      <c r="R89" s="2"/>
    </row>
    <row r="90" spans="1:18" ht="13.95" customHeight="1" thickBot="1" x14ac:dyDescent="0.35">
      <c r="A90" s="2"/>
      <c r="B90" s="23"/>
      <c r="C90" s="24"/>
      <c r="D90" s="107" t="s">
        <v>159</v>
      </c>
      <c r="E90" s="108"/>
      <c r="F90" s="109"/>
      <c r="J90" s="34" t="s">
        <v>85</v>
      </c>
      <c r="K90" s="110">
        <f>VLOOKUP($J90,Mapping_V1_V2!E:F,2,FALSE)</f>
        <v>0</v>
      </c>
      <c r="L90" s="111">
        <f>VLOOKUP($J90,Mapping_V1_V2!E:G,3,FALSE)</f>
        <v>0</v>
      </c>
      <c r="M90" s="142"/>
      <c r="N90" s="142" t="s">
        <v>84</v>
      </c>
      <c r="O90" s="57" t="s">
        <v>550</v>
      </c>
      <c r="P90" s="3"/>
      <c r="Q90" s="13"/>
      <c r="R90" s="2"/>
    </row>
    <row r="91" spans="1:18" ht="13.95" customHeight="1" thickBot="1" x14ac:dyDescent="0.35">
      <c r="A91" s="2"/>
      <c r="B91" s="23"/>
      <c r="C91" s="24"/>
      <c r="D91" s="107" t="s">
        <v>160</v>
      </c>
      <c r="E91" s="108"/>
      <c r="F91" s="109"/>
      <c r="J91" s="34" t="s">
        <v>86</v>
      </c>
      <c r="K91" s="110">
        <f>VLOOKUP($J91,Mapping_V1_V2!E:F,2,FALSE)</f>
        <v>0</v>
      </c>
      <c r="L91" s="111">
        <f>VLOOKUP($J91,Mapping_V1_V2!E:G,3,FALSE)</f>
        <v>0</v>
      </c>
      <c r="M91" s="142"/>
      <c r="N91" s="142" t="s">
        <v>85</v>
      </c>
      <c r="O91" s="57" t="s">
        <v>550</v>
      </c>
      <c r="P91" s="3"/>
      <c r="Q91" s="13"/>
      <c r="R91" s="2"/>
    </row>
    <row r="92" spans="1:18" ht="13.95" customHeight="1" thickBot="1" x14ac:dyDescent="0.35">
      <c r="A92" s="2"/>
      <c r="B92" s="23"/>
      <c r="C92" s="24"/>
      <c r="D92" s="107" t="s">
        <v>161</v>
      </c>
      <c r="E92" s="108"/>
      <c r="F92" s="109"/>
      <c r="J92" s="34" t="s">
        <v>87</v>
      </c>
      <c r="K92" s="110">
        <f>VLOOKUP($J92,Mapping_V1_V2!E:F,2,FALSE)</f>
        <v>0</v>
      </c>
      <c r="L92" s="111">
        <f>VLOOKUP($J92,Mapping_V1_V2!E:G,3,FALSE)</f>
        <v>0</v>
      </c>
      <c r="M92" s="142"/>
      <c r="N92" s="142" t="s">
        <v>86</v>
      </c>
      <c r="O92" s="57" t="s">
        <v>551</v>
      </c>
      <c r="P92" s="3"/>
      <c r="Q92" s="13"/>
      <c r="R92" s="2"/>
    </row>
    <row r="93" spans="1:18" ht="13.95" customHeight="1" thickBot="1" x14ac:dyDescent="0.35">
      <c r="A93" s="2"/>
      <c r="B93" s="23"/>
      <c r="C93" s="24"/>
      <c r="D93" s="107" t="s">
        <v>162</v>
      </c>
      <c r="E93" s="108"/>
      <c r="F93" s="109"/>
      <c r="J93" s="34" t="s">
        <v>88</v>
      </c>
      <c r="K93" s="110">
        <f>VLOOKUP($J93,Mapping_V1_V2!E:F,2,FALSE)</f>
        <v>0</v>
      </c>
      <c r="L93" s="111">
        <f>VLOOKUP($J93,Mapping_V1_V2!E:G,3,FALSE)</f>
        <v>0</v>
      </c>
      <c r="M93" s="142"/>
      <c r="N93" s="142" t="s">
        <v>87</v>
      </c>
      <c r="O93" s="57" t="s">
        <v>550</v>
      </c>
      <c r="P93" s="3"/>
      <c r="Q93" s="13"/>
      <c r="R93" s="2"/>
    </row>
    <row r="94" spans="1:18" ht="13.95" customHeight="1" thickBot="1" x14ac:dyDescent="0.35">
      <c r="A94" s="2"/>
      <c r="B94" s="23"/>
      <c r="C94" s="24"/>
      <c r="D94" s="107" t="s">
        <v>163</v>
      </c>
      <c r="E94" s="108"/>
      <c r="F94" s="109"/>
      <c r="J94" s="34" t="s">
        <v>89</v>
      </c>
      <c r="K94" s="110">
        <f>VLOOKUP($J94,Mapping_V1_V2!E:F,2,FALSE)</f>
        <v>0</v>
      </c>
      <c r="L94" s="111">
        <f>VLOOKUP($J94,Mapping_V1_V2!E:G,3,FALSE)</f>
        <v>0</v>
      </c>
      <c r="M94" s="142"/>
      <c r="N94" s="142" t="s">
        <v>88</v>
      </c>
      <c r="O94" s="57" t="s">
        <v>550</v>
      </c>
      <c r="P94" s="3"/>
      <c r="Q94" s="13"/>
      <c r="R94" s="2"/>
    </row>
    <row r="95" spans="1:18" ht="13.95" customHeight="1" thickBot="1" x14ac:dyDescent="0.35">
      <c r="A95" s="2"/>
      <c r="B95" s="23"/>
      <c r="C95" s="24"/>
      <c r="D95" s="107" t="s">
        <v>164</v>
      </c>
      <c r="E95" s="108"/>
      <c r="F95" s="109"/>
      <c r="J95" s="34" t="s">
        <v>90</v>
      </c>
      <c r="K95" s="110">
        <f>VLOOKUP($J95,Mapping_V1_V2!E:F,2,FALSE)</f>
        <v>0</v>
      </c>
      <c r="L95" s="111">
        <f>VLOOKUP($J95,Mapping_V1_V2!E:G,3,FALSE)</f>
        <v>0</v>
      </c>
      <c r="M95" s="142"/>
      <c r="N95" s="142">
        <v>0</v>
      </c>
      <c r="O95" s="57" t="s">
        <v>471</v>
      </c>
      <c r="P95" s="3"/>
      <c r="Q95" s="13"/>
      <c r="R95" s="2"/>
    </row>
    <row r="96" spans="1:18" ht="13.95" customHeight="1" thickBot="1" x14ac:dyDescent="0.35">
      <c r="A96" s="2"/>
      <c r="B96" s="23"/>
      <c r="C96" s="24"/>
      <c r="D96" s="107" t="s">
        <v>168</v>
      </c>
      <c r="E96" s="108"/>
      <c r="F96" s="109"/>
      <c r="J96" s="34" t="s">
        <v>91</v>
      </c>
      <c r="K96" s="110">
        <f>VLOOKUP($J96,Mapping_V1_V2!E:F,2,FALSE)</f>
        <v>0</v>
      </c>
      <c r="L96" s="111">
        <f>VLOOKUP($J96,Mapping_V1_V2!E:G,3,FALSE)</f>
        <v>0</v>
      </c>
      <c r="M96" s="142"/>
      <c r="N96" s="142">
        <v>0</v>
      </c>
      <c r="O96" s="57" t="s">
        <v>471</v>
      </c>
      <c r="P96" s="3"/>
      <c r="Q96" s="13"/>
      <c r="R96" s="2"/>
    </row>
    <row r="97" spans="1:18" ht="13.95" customHeight="1" thickBot="1" x14ac:dyDescent="0.35">
      <c r="A97" s="2"/>
      <c r="B97" s="23"/>
      <c r="C97" s="24"/>
      <c r="D97" s="107" t="s">
        <v>169</v>
      </c>
      <c r="E97" s="108"/>
      <c r="F97" s="109"/>
      <c r="J97" s="34" t="s">
        <v>92</v>
      </c>
      <c r="K97" s="110">
        <f>VLOOKUP($J97,Mapping_V1_V2!E:F,2,FALSE)</f>
        <v>0</v>
      </c>
      <c r="L97" s="111">
        <f>VLOOKUP($J97,Mapping_V1_V2!E:G,3,FALSE)</f>
        <v>0</v>
      </c>
      <c r="M97" s="142"/>
      <c r="N97" s="142">
        <v>0</v>
      </c>
      <c r="O97" s="57" t="s">
        <v>471</v>
      </c>
      <c r="P97" s="3"/>
      <c r="Q97" s="13"/>
      <c r="R97" s="2"/>
    </row>
    <row r="98" spans="1:18" ht="13.95" customHeight="1" thickBot="1" x14ac:dyDescent="0.35">
      <c r="A98" s="2"/>
      <c r="B98" s="23"/>
      <c r="C98" s="24"/>
      <c r="D98" s="107" t="s">
        <v>170</v>
      </c>
      <c r="E98" s="108"/>
      <c r="F98" s="109"/>
      <c r="J98" s="34" t="s">
        <v>93</v>
      </c>
      <c r="K98" s="110">
        <f>VLOOKUP($J98,Mapping_V1_V2!E:F,2,FALSE)</f>
        <v>0</v>
      </c>
      <c r="L98" s="111">
        <f>VLOOKUP($J98,Mapping_V1_V2!E:G,3,FALSE)</f>
        <v>0</v>
      </c>
      <c r="M98" s="142"/>
      <c r="N98" s="142">
        <v>0</v>
      </c>
      <c r="O98" s="57" t="s">
        <v>471</v>
      </c>
      <c r="P98" s="3"/>
      <c r="Q98" s="13"/>
      <c r="R98" s="2"/>
    </row>
    <row r="99" spans="1:18" ht="13.95" customHeight="1" thickBot="1" x14ac:dyDescent="0.35">
      <c r="A99" s="2"/>
      <c r="B99" s="23"/>
      <c r="C99" s="24"/>
      <c r="D99" s="107" t="s">
        <v>171</v>
      </c>
      <c r="E99" s="108"/>
      <c r="F99" s="109"/>
      <c r="J99" s="34" t="s">
        <v>94</v>
      </c>
      <c r="K99" s="110">
        <f>VLOOKUP($J99,Mapping_V1_V2!E:F,2,FALSE)</f>
        <v>0</v>
      </c>
      <c r="L99" s="111">
        <f>VLOOKUP($J99,Mapping_V1_V2!E:G,3,FALSE)</f>
        <v>0</v>
      </c>
      <c r="M99" s="142"/>
      <c r="N99" s="142">
        <v>0</v>
      </c>
      <c r="O99" s="57" t="s">
        <v>471</v>
      </c>
      <c r="P99" s="3"/>
      <c r="Q99" s="13"/>
      <c r="R99" s="2"/>
    </row>
    <row r="100" spans="1:18" ht="13.95" customHeight="1" thickBot="1" x14ac:dyDescent="0.35">
      <c r="A100" s="2"/>
      <c r="B100" s="23"/>
      <c r="C100" s="24"/>
      <c r="D100" s="107" t="s">
        <v>172</v>
      </c>
      <c r="E100" s="108"/>
      <c r="F100" s="109"/>
      <c r="J100" s="34" t="s">
        <v>95</v>
      </c>
      <c r="K100" s="110">
        <f>VLOOKUP($J100,Mapping_V1_V2!E:F,2,FALSE)</f>
        <v>0</v>
      </c>
      <c r="L100" s="111">
        <f>VLOOKUP($J100,Mapping_V1_V2!E:G,3,FALSE)</f>
        <v>0</v>
      </c>
      <c r="M100" s="142"/>
      <c r="N100" s="142">
        <v>0</v>
      </c>
      <c r="O100" s="57" t="s">
        <v>471</v>
      </c>
      <c r="P100" s="3"/>
      <c r="Q100" s="13"/>
      <c r="R100" s="2"/>
    </row>
    <row r="101" spans="1:18" ht="13.95" customHeight="1" thickBot="1" x14ac:dyDescent="0.35">
      <c r="A101" s="2"/>
      <c r="B101" s="23"/>
      <c r="C101" s="24"/>
      <c r="D101" s="107" t="s">
        <v>173</v>
      </c>
      <c r="E101" s="108"/>
      <c r="F101" s="109"/>
      <c r="J101" s="34" t="s">
        <v>96</v>
      </c>
      <c r="K101" s="110">
        <f>VLOOKUP($J101,Mapping_V1_V2!E:F,2,FALSE)</f>
        <v>0</v>
      </c>
      <c r="L101" s="111">
        <f>VLOOKUP($J101,Mapping_V1_V2!E:G,3,FALSE)</f>
        <v>0</v>
      </c>
      <c r="M101" s="142"/>
      <c r="N101" s="142">
        <v>0</v>
      </c>
      <c r="O101" s="57" t="s">
        <v>471</v>
      </c>
      <c r="P101" s="3"/>
      <c r="Q101" s="13"/>
      <c r="R101" s="2"/>
    </row>
    <row r="102" spans="1:18" ht="13.95" customHeight="1" thickBot="1" x14ac:dyDescent="0.35">
      <c r="A102" s="2"/>
      <c r="B102" s="23"/>
      <c r="C102" s="24"/>
      <c r="D102" s="107" t="s">
        <v>177</v>
      </c>
      <c r="E102" s="108"/>
      <c r="F102" s="109"/>
      <c r="J102" s="34" t="s">
        <v>97</v>
      </c>
      <c r="K102" s="110">
        <f>VLOOKUP($J102,Mapping_V1_V2!E:F,2,FALSE)</f>
        <v>0</v>
      </c>
      <c r="L102" s="111">
        <f>VLOOKUP($J102,Mapping_V1_V2!E:G,3,FALSE)</f>
        <v>0</v>
      </c>
      <c r="M102" s="142"/>
      <c r="N102" s="142">
        <v>0</v>
      </c>
      <c r="O102" s="57" t="s">
        <v>471</v>
      </c>
      <c r="P102" s="3"/>
      <c r="Q102" s="13"/>
      <c r="R102" s="2"/>
    </row>
    <row r="103" spans="1:18" ht="13.95" customHeight="1" thickBot="1" x14ac:dyDescent="0.35">
      <c r="A103" s="2"/>
      <c r="B103" s="23"/>
      <c r="C103" s="24"/>
      <c r="D103" s="107" t="s">
        <v>178</v>
      </c>
      <c r="E103" s="108"/>
      <c r="F103" s="109"/>
      <c r="J103" s="34" t="s">
        <v>98</v>
      </c>
      <c r="K103" s="110">
        <f>VLOOKUP($J103,Mapping_V1_V2!E:F,2,FALSE)</f>
        <v>0</v>
      </c>
      <c r="L103" s="111">
        <f>VLOOKUP($J103,Mapping_V1_V2!E:G,3,FALSE)</f>
        <v>0</v>
      </c>
      <c r="M103" s="142"/>
      <c r="N103" s="142">
        <v>0</v>
      </c>
      <c r="O103" s="57" t="s">
        <v>471</v>
      </c>
      <c r="P103" s="3"/>
      <c r="Q103" s="13"/>
      <c r="R103" s="2"/>
    </row>
    <row r="104" spans="1:18" ht="13.95" customHeight="1" thickBot="1" x14ac:dyDescent="0.35">
      <c r="A104" s="2"/>
      <c r="B104" s="23"/>
      <c r="C104" s="24"/>
      <c r="D104" s="107" t="s">
        <v>179</v>
      </c>
      <c r="E104" s="108"/>
      <c r="F104" s="109"/>
      <c r="J104" s="34" t="s">
        <v>99</v>
      </c>
      <c r="K104" s="110">
        <f>VLOOKUP($J104,Mapping_V1_V2!E:F,2,FALSE)</f>
        <v>0</v>
      </c>
      <c r="L104" s="111">
        <f>VLOOKUP($J104,Mapping_V1_V2!E:G,3,FALSE)</f>
        <v>0</v>
      </c>
      <c r="M104" s="142"/>
      <c r="N104" s="142" t="s">
        <v>90</v>
      </c>
      <c r="O104" s="57" t="s">
        <v>550</v>
      </c>
      <c r="P104" s="3"/>
      <c r="Q104" s="13"/>
      <c r="R104" s="2"/>
    </row>
    <row r="105" spans="1:18" ht="13.95" customHeight="1" thickBot="1" x14ac:dyDescent="0.35">
      <c r="A105" s="2"/>
      <c r="B105" s="23"/>
      <c r="C105" s="24"/>
      <c r="D105" s="107" t="s">
        <v>180</v>
      </c>
      <c r="E105" s="108"/>
      <c r="F105" s="109"/>
      <c r="J105" s="34" t="s">
        <v>100</v>
      </c>
      <c r="K105" s="110">
        <f>VLOOKUP($J105,Mapping_V1_V2!E:F,2,FALSE)</f>
        <v>0</v>
      </c>
      <c r="L105" s="111">
        <f>VLOOKUP($J105,Mapping_V1_V2!E:G,3,FALSE)</f>
        <v>0</v>
      </c>
      <c r="M105" s="142"/>
      <c r="N105" s="142" t="s">
        <v>91</v>
      </c>
      <c r="O105" s="57" t="s">
        <v>550</v>
      </c>
      <c r="P105" s="3"/>
      <c r="Q105" s="13"/>
      <c r="R105" s="2"/>
    </row>
    <row r="106" spans="1:18" ht="13.95" customHeight="1" thickBot="1" x14ac:dyDescent="0.35">
      <c r="A106" s="2"/>
      <c r="B106" s="23"/>
      <c r="C106" s="24"/>
      <c r="D106" s="107" t="s">
        <v>181</v>
      </c>
      <c r="E106" s="108"/>
      <c r="F106" s="109"/>
      <c r="J106" s="34" t="s">
        <v>101</v>
      </c>
      <c r="K106" s="110">
        <f>VLOOKUP($J106,Mapping_V1_V2!E:F,2,FALSE)</f>
        <v>0</v>
      </c>
      <c r="L106" s="111">
        <f>VLOOKUP($J106,Mapping_V1_V2!E:G,3,FALSE)</f>
        <v>0</v>
      </c>
      <c r="M106" s="142"/>
      <c r="N106" s="142" t="s">
        <v>94</v>
      </c>
      <c r="O106" s="57" t="s">
        <v>551</v>
      </c>
      <c r="P106" s="3"/>
      <c r="Q106" s="13"/>
      <c r="R106" s="2"/>
    </row>
    <row r="107" spans="1:18" ht="13.95" customHeight="1" thickBot="1" x14ac:dyDescent="0.35">
      <c r="A107" s="2"/>
      <c r="B107" s="23"/>
      <c r="C107" s="24"/>
      <c r="D107" s="107" t="s">
        <v>182</v>
      </c>
      <c r="E107" s="108"/>
      <c r="F107" s="109"/>
      <c r="J107" s="34" t="s">
        <v>102</v>
      </c>
      <c r="K107" s="110">
        <f>VLOOKUP($J107,Mapping_V1_V2!E:F,2,FALSE)</f>
        <v>0</v>
      </c>
      <c r="L107" s="111">
        <f>VLOOKUP($J107,Mapping_V1_V2!E:G,3,FALSE)</f>
        <v>0</v>
      </c>
      <c r="M107" s="142"/>
      <c r="N107" s="142" t="s">
        <v>92</v>
      </c>
      <c r="O107" s="57" t="s">
        <v>550</v>
      </c>
      <c r="P107" s="3"/>
      <c r="Q107" s="13"/>
      <c r="R107" s="2"/>
    </row>
    <row r="108" spans="1:18" ht="13.95" customHeight="1" thickBot="1" x14ac:dyDescent="0.35">
      <c r="A108" s="2"/>
      <c r="B108" s="23"/>
      <c r="C108" s="24"/>
      <c r="D108" s="107" t="s">
        <v>183</v>
      </c>
      <c r="E108" s="108"/>
      <c r="F108" s="109"/>
      <c r="J108" s="34" t="s">
        <v>103</v>
      </c>
      <c r="K108" s="110">
        <f>VLOOKUP($J108,Mapping_V1_V2!E:F,2,FALSE)</f>
        <v>0</v>
      </c>
      <c r="L108" s="111">
        <f>VLOOKUP($J108,Mapping_V1_V2!E:G,3,FALSE)</f>
        <v>0</v>
      </c>
      <c r="M108" s="142"/>
      <c r="N108" s="142" t="s">
        <v>93</v>
      </c>
      <c r="O108" s="57" t="s">
        <v>550</v>
      </c>
      <c r="P108" s="3"/>
      <c r="Q108" s="13"/>
      <c r="R108" s="2"/>
    </row>
    <row r="109" spans="1:18" ht="13.95" customHeight="1" thickBot="1" x14ac:dyDescent="0.35">
      <c r="A109" s="2"/>
      <c r="B109" s="23"/>
      <c r="C109" s="24"/>
      <c r="D109" s="107" t="s">
        <v>184</v>
      </c>
      <c r="E109" s="108"/>
      <c r="F109" s="109"/>
      <c r="J109" s="34" t="s">
        <v>104</v>
      </c>
      <c r="K109" s="110">
        <f>VLOOKUP($J109,Mapping_V1_V2!E:F,2,FALSE)</f>
        <v>0</v>
      </c>
      <c r="L109" s="111">
        <f>VLOOKUP($J109,Mapping_V1_V2!E:G,3,FALSE)</f>
        <v>0</v>
      </c>
      <c r="M109" s="142"/>
      <c r="N109" s="142" t="s">
        <v>95</v>
      </c>
      <c r="O109" s="57" t="s">
        <v>551</v>
      </c>
      <c r="P109" s="3"/>
      <c r="Q109" s="13"/>
      <c r="R109" s="2"/>
    </row>
    <row r="110" spans="1:18" ht="13.95" customHeight="1" thickBot="1" x14ac:dyDescent="0.35">
      <c r="A110" s="2"/>
      <c r="B110" s="23"/>
      <c r="C110" s="24"/>
      <c r="D110" s="107" t="s">
        <v>185</v>
      </c>
      <c r="E110" s="108"/>
      <c r="F110" s="109"/>
      <c r="J110" s="34" t="s">
        <v>105</v>
      </c>
      <c r="K110" s="110">
        <f>VLOOKUP($J110,Mapping_V1_V2!E:F,2,FALSE)</f>
        <v>0</v>
      </c>
      <c r="L110" s="111">
        <f>VLOOKUP($J110,Mapping_V1_V2!E:G,3,FALSE)</f>
        <v>0</v>
      </c>
      <c r="M110" s="142"/>
      <c r="N110" s="142" t="s">
        <v>105</v>
      </c>
      <c r="O110" s="57" t="s">
        <v>550</v>
      </c>
      <c r="P110" s="3"/>
      <c r="Q110" s="13"/>
      <c r="R110" s="2"/>
    </row>
    <row r="111" spans="1:18" ht="13.95" customHeight="1" thickBot="1" x14ac:dyDescent="0.35">
      <c r="A111" s="2"/>
      <c r="B111" s="23"/>
      <c r="C111" s="24"/>
      <c r="D111" s="107" t="s">
        <v>186</v>
      </c>
      <c r="E111" s="108"/>
      <c r="F111" s="109"/>
      <c r="J111" s="34" t="s">
        <v>106</v>
      </c>
      <c r="K111" s="110">
        <f>VLOOKUP($J111,Mapping_V1_V2!E:F,2,FALSE)</f>
        <v>0</v>
      </c>
      <c r="L111" s="111">
        <f>VLOOKUP($J111,Mapping_V1_V2!E:G,3,FALSE)</f>
        <v>0</v>
      </c>
      <c r="M111" s="142"/>
      <c r="N111" s="142" t="s">
        <v>106</v>
      </c>
      <c r="O111" s="57" t="s">
        <v>550</v>
      </c>
      <c r="P111" s="3"/>
      <c r="Q111" s="13"/>
      <c r="R111" s="2"/>
    </row>
    <row r="112" spans="1:18" ht="13.95" customHeight="1" thickBot="1" x14ac:dyDescent="0.35">
      <c r="A112" s="2"/>
      <c r="B112" s="23"/>
      <c r="C112" s="24"/>
      <c r="D112" s="107" t="s">
        <v>187</v>
      </c>
      <c r="E112" s="108"/>
      <c r="F112" s="109"/>
      <c r="J112" s="34" t="s">
        <v>107</v>
      </c>
      <c r="K112" s="110">
        <f>VLOOKUP($J112,Mapping_V1_V2!E:F,2,FALSE)</f>
        <v>0</v>
      </c>
      <c r="L112" s="111">
        <f>VLOOKUP($J112,Mapping_V1_V2!E:G,3,FALSE)</f>
        <v>0</v>
      </c>
      <c r="M112" s="142"/>
      <c r="N112" s="142" t="s">
        <v>107</v>
      </c>
      <c r="O112" s="57" t="s">
        <v>550</v>
      </c>
      <c r="P112" s="3"/>
      <c r="Q112" s="13"/>
      <c r="R112" s="2"/>
    </row>
    <row r="113" spans="1:18" ht="13.95" customHeight="1" thickBot="1" x14ac:dyDescent="0.35">
      <c r="A113" s="2"/>
      <c r="B113" s="23"/>
      <c r="C113" s="24"/>
      <c r="D113" s="107" t="s">
        <v>188</v>
      </c>
      <c r="E113" s="108"/>
      <c r="F113" s="109"/>
      <c r="J113" s="34" t="s">
        <v>108</v>
      </c>
      <c r="K113" s="110">
        <f>VLOOKUP($J113,Mapping_V1_V2!E:F,2,FALSE)</f>
        <v>0</v>
      </c>
      <c r="L113" s="111">
        <f>VLOOKUP($J113,Mapping_V1_V2!E:G,3,FALSE)</f>
        <v>0</v>
      </c>
      <c r="M113" s="142"/>
      <c r="N113" s="142" t="s">
        <v>108</v>
      </c>
      <c r="O113" s="57" t="s">
        <v>550</v>
      </c>
      <c r="P113" s="3"/>
      <c r="Q113" s="13"/>
      <c r="R113" s="2"/>
    </row>
    <row r="114" spans="1:18" ht="13.95" customHeight="1" thickBot="1" x14ac:dyDescent="0.35">
      <c r="A114" s="2"/>
      <c r="B114" s="23"/>
      <c r="C114" s="24"/>
      <c r="D114" s="107" t="s">
        <v>189</v>
      </c>
      <c r="E114" s="108"/>
      <c r="F114" s="109"/>
      <c r="J114" s="34" t="s">
        <v>109</v>
      </c>
      <c r="K114" s="110">
        <f>VLOOKUP($J114,Mapping_V1_V2!E:F,2,FALSE)</f>
        <v>0</v>
      </c>
      <c r="L114" s="111">
        <f>VLOOKUP($J114,Mapping_V1_V2!E:G,3,FALSE)</f>
        <v>0</v>
      </c>
      <c r="M114" s="142"/>
      <c r="N114" s="142" t="s">
        <v>109</v>
      </c>
      <c r="O114" s="57" t="s">
        <v>550</v>
      </c>
      <c r="P114" s="3"/>
      <c r="Q114" s="13"/>
      <c r="R114" s="2"/>
    </row>
    <row r="115" spans="1:18" ht="13.95" customHeight="1" thickBot="1" x14ac:dyDescent="0.35">
      <c r="A115" s="2"/>
      <c r="B115" s="23"/>
      <c r="C115" s="24"/>
      <c r="D115" s="107" t="s">
        <v>190</v>
      </c>
      <c r="E115" s="108"/>
      <c r="F115" s="109"/>
      <c r="J115" s="34" t="s">
        <v>110</v>
      </c>
      <c r="K115" s="110">
        <f>VLOOKUP($J115,Mapping_V1_V2!E:F,2,FALSE)</f>
        <v>0</v>
      </c>
      <c r="L115" s="111">
        <f>VLOOKUP($J115,Mapping_V1_V2!E:G,3,FALSE)</f>
        <v>0</v>
      </c>
      <c r="M115" s="142"/>
      <c r="N115" s="142" t="s">
        <v>110</v>
      </c>
      <c r="O115" s="57" t="s">
        <v>551</v>
      </c>
      <c r="P115" s="3"/>
      <c r="Q115" s="13"/>
      <c r="R115" s="2"/>
    </row>
    <row r="116" spans="1:18" ht="13.95" customHeight="1" thickBot="1" x14ac:dyDescent="0.35">
      <c r="A116" s="2"/>
      <c r="B116" s="23"/>
      <c r="C116" s="24"/>
      <c r="D116" s="107" t="s">
        <v>191</v>
      </c>
      <c r="E116" s="108"/>
      <c r="F116" s="109"/>
      <c r="J116" s="34" t="s">
        <v>111</v>
      </c>
      <c r="K116" s="110">
        <f>VLOOKUP($J116,Mapping_V1_V2!E:F,2,FALSE)</f>
        <v>0</v>
      </c>
      <c r="L116" s="111">
        <f>VLOOKUP($J116,Mapping_V1_V2!E:G,3,FALSE)</f>
        <v>0</v>
      </c>
      <c r="M116" s="142"/>
      <c r="N116" s="142" t="s">
        <v>111</v>
      </c>
      <c r="O116" s="57" t="s">
        <v>550</v>
      </c>
      <c r="P116" s="3"/>
      <c r="Q116" s="13"/>
      <c r="R116" s="2"/>
    </row>
    <row r="117" spans="1:18" ht="13.95" customHeight="1" thickBot="1" x14ac:dyDescent="0.35">
      <c r="A117" s="2"/>
      <c r="B117" s="23"/>
      <c r="C117" s="24"/>
      <c r="D117" s="107" t="s">
        <v>192</v>
      </c>
      <c r="E117" s="108"/>
      <c r="F117" s="109"/>
      <c r="J117" s="34" t="s">
        <v>112</v>
      </c>
      <c r="K117" s="110">
        <f>VLOOKUP($J117,Mapping_V1_V2!E:F,2,FALSE)</f>
        <v>0</v>
      </c>
      <c r="L117" s="111">
        <f>VLOOKUP($J117,Mapping_V1_V2!E:G,3,FALSE)</f>
        <v>0</v>
      </c>
      <c r="M117" s="142"/>
      <c r="N117" s="142" t="s">
        <v>112</v>
      </c>
      <c r="O117" s="57" t="s">
        <v>550</v>
      </c>
      <c r="P117" s="3"/>
      <c r="Q117" s="13"/>
      <c r="R117" s="2"/>
    </row>
    <row r="118" spans="1:18" ht="13.95" customHeight="1" thickBot="1" x14ac:dyDescent="0.35">
      <c r="A118" s="2"/>
      <c r="B118" s="23"/>
      <c r="C118" s="24"/>
      <c r="D118" s="107" t="s">
        <v>193</v>
      </c>
      <c r="E118" s="108"/>
      <c r="F118" s="109"/>
      <c r="J118" s="34" t="s">
        <v>113</v>
      </c>
      <c r="K118" s="110">
        <f>VLOOKUP($J118,Mapping_V1_V2!E:F,2,FALSE)</f>
        <v>0</v>
      </c>
      <c r="L118" s="111">
        <f>VLOOKUP($J118,Mapping_V1_V2!E:G,3,FALSE)</f>
        <v>0</v>
      </c>
      <c r="M118" s="142"/>
      <c r="N118" s="142" t="s">
        <v>113</v>
      </c>
      <c r="O118" s="57" t="s">
        <v>550</v>
      </c>
      <c r="P118" s="3"/>
      <c r="Q118" s="13"/>
      <c r="R118" s="2"/>
    </row>
    <row r="119" spans="1:18" ht="13.95" customHeight="1" thickBot="1" x14ac:dyDescent="0.35">
      <c r="A119" s="2"/>
      <c r="B119" s="23"/>
      <c r="C119" s="24"/>
      <c r="D119" s="107" t="s">
        <v>194</v>
      </c>
      <c r="E119" s="108"/>
      <c r="F119" s="109"/>
      <c r="J119" s="34" t="s">
        <v>114</v>
      </c>
      <c r="K119" s="110">
        <f>VLOOKUP($J119,Mapping_V1_V2!E:F,2,FALSE)</f>
        <v>0</v>
      </c>
      <c r="L119" s="111">
        <f>VLOOKUP($J119,Mapping_V1_V2!E:G,3,FALSE)</f>
        <v>0</v>
      </c>
      <c r="M119" s="142"/>
      <c r="N119" s="142">
        <v>0</v>
      </c>
      <c r="O119" s="57" t="s">
        <v>471</v>
      </c>
      <c r="P119" s="3"/>
      <c r="Q119" s="13"/>
      <c r="R119" s="2"/>
    </row>
    <row r="120" spans="1:18" ht="13.95" customHeight="1" thickBot="1" x14ac:dyDescent="0.35">
      <c r="A120" s="2"/>
      <c r="B120" s="23"/>
      <c r="C120" s="24"/>
      <c r="D120" s="107" t="s">
        <v>552</v>
      </c>
      <c r="E120" s="108"/>
      <c r="F120" s="109"/>
      <c r="J120" s="34" t="s">
        <v>115</v>
      </c>
      <c r="K120" s="110">
        <f>VLOOKUP($J120,Mapping_V1_V2!E:F,2,FALSE)</f>
        <v>0</v>
      </c>
      <c r="L120" s="111">
        <f>VLOOKUP($J120,Mapping_V1_V2!E:G,3,FALSE)</f>
        <v>0</v>
      </c>
      <c r="M120" s="142"/>
      <c r="N120" s="142" t="s">
        <v>115</v>
      </c>
      <c r="O120" s="57" t="s">
        <v>550</v>
      </c>
      <c r="P120" s="3"/>
      <c r="Q120" s="13"/>
      <c r="R120" s="2"/>
    </row>
    <row r="121" spans="1:18" ht="13.95" customHeight="1" thickBot="1" x14ac:dyDescent="0.35">
      <c r="A121" s="2"/>
      <c r="B121" s="23"/>
      <c r="C121" s="24"/>
      <c r="D121" s="107" t="s">
        <v>75</v>
      </c>
      <c r="E121" s="108"/>
      <c r="F121" s="109"/>
      <c r="J121" s="34" t="s">
        <v>116</v>
      </c>
      <c r="K121" s="110">
        <f>VLOOKUP($J121,Mapping_V1_V2!E:F,2,FALSE)</f>
        <v>0</v>
      </c>
      <c r="L121" s="111">
        <f>VLOOKUP($J121,Mapping_V1_V2!E:G,3,FALSE)</f>
        <v>0</v>
      </c>
      <c r="M121" s="142"/>
      <c r="N121" s="142" t="s">
        <v>116</v>
      </c>
      <c r="O121" s="57" t="s">
        <v>550</v>
      </c>
      <c r="P121" s="3"/>
      <c r="Q121" s="13"/>
      <c r="R121" s="2"/>
    </row>
    <row r="122" spans="1:18" ht="13.95" customHeight="1" thickBot="1" x14ac:dyDescent="0.35">
      <c r="A122" s="2"/>
      <c r="B122" s="23"/>
      <c r="C122" s="24"/>
      <c r="D122" s="107" t="s">
        <v>76</v>
      </c>
      <c r="E122" s="108"/>
      <c r="F122" s="109"/>
      <c r="J122" s="34" t="s">
        <v>117</v>
      </c>
      <c r="K122" s="110">
        <f>VLOOKUP($J122,Mapping_V1_V2!E:F,2,FALSE)</f>
        <v>0</v>
      </c>
      <c r="L122" s="111">
        <f>VLOOKUP($J122,Mapping_V1_V2!E:G,3,FALSE)</f>
        <v>0</v>
      </c>
      <c r="M122" s="142"/>
      <c r="N122" s="142" t="s">
        <v>110</v>
      </c>
      <c r="O122" s="57" t="s">
        <v>551</v>
      </c>
      <c r="P122" s="3"/>
      <c r="Q122" s="13"/>
      <c r="R122" s="2"/>
    </row>
    <row r="123" spans="1:18" ht="13.95" customHeight="1" thickBot="1" x14ac:dyDescent="0.35">
      <c r="A123" s="2"/>
      <c r="B123" s="23"/>
      <c r="C123" s="24"/>
      <c r="D123" s="107" t="s">
        <v>77</v>
      </c>
      <c r="E123" s="108"/>
      <c r="F123" s="109"/>
      <c r="J123" s="34" t="s">
        <v>118</v>
      </c>
      <c r="K123" s="110">
        <f>VLOOKUP($J123,Mapping_V1_V2!E:F,2,FALSE)</f>
        <v>0</v>
      </c>
      <c r="L123" s="111">
        <f>VLOOKUP($J123,Mapping_V1_V2!E:G,3,FALSE)</f>
        <v>0</v>
      </c>
      <c r="M123" s="142"/>
      <c r="N123" s="142">
        <v>0</v>
      </c>
      <c r="O123" s="57" t="s">
        <v>471</v>
      </c>
      <c r="P123" s="3"/>
      <c r="Q123" s="13"/>
      <c r="R123" s="2"/>
    </row>
    <row r="124" spans="1:18" ht="13.95" customHeight="1" thickBot="1" x14ac:dyDescent="0.35">
      <c r="A124" s="2"/>
      <c r="B124" s="23"/>
      <c r="C124" s="24"/>
      <c r="D124" s="107" t="s">
        <v>78</v>
      </c>
      <c r="E124" s="108"/>
      <c r="F124" s="109"/>
      <c r="J124" s="34" t="s">
        <v>119</v>
      </c>
      <c r="K124" s="110">
        <f>VLOOKUP($J124,Mapping_V1_V2!E:F,2,FALSE)</f>
        <v>0</v>
      </c>
      <c r="L124" s="111">
        <f>VLOOKUP($J124,Mapping_V1_V2!E:G,3,FALSE)</f>
        <v>0</v>
      </c>
      <c r="M124" s="142"/>
      <c r="N124" s="142">
        <v>0</v>
      </c>
      <c r="O124" s="57" t="s">
        <v>471</v>
      </c>
      <c r="P124" s="3"/>
      <c r="Q124" s="13"/>
      <c r="R124" s="2"/>
    </row>
    <row r="125" spans="1:18" ht="13.95" customHeight="1" thickBot="1" x14ac:dyDescent="0.35">
      <c r="A125" s="2"/>
      <c r="B125" s="23"/>
      <c r="C125" s="24"/>
      <c r="D125" s="107" t="s">
        <v>79</v>
      </c>
      <c r="E125" s="108"/>
      <c r="F125" s="109"/>
      <c r="J125" s="34" t="s">
        <v>120</v>
      </c>
      <c r="K125" s="110">
        <f>VLOOKUP($J125,Mapping_V1_V2!E:F,2,FALSE)</f>
        <v>0</v>
      </c>
      <c r="L125" s="111">
        <f>VLOOKUP($J125,Mapping_V1_V2!E:G,3,FALSE)</f>
        <v>0</v>
      </c>
      <c r="M125" s="142"/>
      <c r="N125" s="142">
        <v>0</v>
      </c>
      <c r="O125" s="57" t="s">
        <v>471</v>
      </c>
      <c r="P125" s="3"/>
      <c r="Q125" s="13"/>
      <c r="R125" s="2"/>
    </row>
    <row r="126" spans="1:18" ht="13.95" customHeight="1" thickBot="1" x14ac:dyDescent="0.35">
      <c r="A126" s="2"/>
      <c r="B126" s="23"/>
      <c r="C126" s="24"/>
      <c r="D126" s="107" t="s">
        <v>80</v>
      </c>
      <c r="E126" s="108"/>
      <c r="F126" s="109"/>
      <c r="J126" s="34" t="s">
        <v>121</v>
      </c>
      <c r="K126" s="110">
        <f>VLOOKUP($J126,Mapping_V1_V2!E:F,2,FALSE)</f>
        <v>0</v>
      </c>
      <c r="L126" s="111">
        <f>VLOOKUP($J126,Mapping_V1_V2!E:G,3,FALSE)</f>
        <v>0</v>
      </c>
      <c r="M126" s="142"/>
      <c r="N126" s="142" t="s">
        <v>117</v>
      </c>
      <c r="O126" s="57" t="s">
        <v>550</v>
      </c>
      <c r="P126" s="3"/>
      <c r="Q126" s="13"/>
      <c r="R126" s="2"/>
    </row>
    <row r="127" spans="1:18" ht="13.95" customHeight="1" thickBot="1" x14ac:dyDescent="0.35">
      <c r="A127" s="2"/>
      <c r="B127" s="23"/>
      <c r="C127" s="24"/>
      <c r="D127" s="107" t="s">
        <v>470</v>
      </c>
      <c r="E127" s="108"/>
      <c r="F127" s="109"/>
      <c r="J127" s="34" t="s">
        <v>122</v>
      </c>
      <c r="K127" s="110">
        <f>VLOOKUP($J127,Mapping_V1_V2!E:F,2,FALSE)</f>
        <v>0</v>
      </c>
      <c r="L127" s="111">
        <f>VLOOKUP($J127,Mapping_V1_V2!E:G,3,FALSE)</f>
        <v>0</v>
      </c>
      <c r="M127" s="142"/>
      <c r="N127" s="142">
        <v>0</v>
      </c>
      <c r="O127" s="57" t="s">
        <v>471</v>
      </c>
      <c r="P127" s="3"/>
      <c r="Q127" s="13"/>
      <c r="R127" s="2"/>
    </row>
    <row r="128" spans="1:18" ht="13.95" customHeight="1" thickBot="1" x14ac:dyDescent="0.35">
      <c r="A128" s="2"/>
      <c r="B128" s="23"/>
      <c r="C128" s="24"/>
      <c r="D128" s="107" t="s">
        <v>81</v>
      </c>
      <c r="E128" s="108"/>
      <c r="F128" s="109"/>
      <c r="J128" s="34" t="s">
        <v>123</v>
      </c>
      <c r="K128" s="110">
        <f>VLOOKUP($J128,Mapping_V1_V2!E:F,2,FALSE)</f>
        <v>0</v>
      </c>
      <c r="L128" s="111">
        <f>VLOOKUP($J128,Mapping_V1_V2!E:G,3,FALSE)</f>
        <v>0</v>
      </c>
      <c r="M128" s="142"/>
      <c r="N128" s="142">
        <v>0</v>
      </c>
      <c r="O128" s="57" t="s">
        <v>471</v>
      </c>
      <c r="P128" s="3"/>
      <c r="Q128" s="13"/>
      <c r="R128" s="2"/>
    </row>
    <row r="129" spans="1:18" ht="13.95" customHeight="1" thickBot="1" x14ac:dyDescent="0.35">
      <c r="A129" s="2"/>
      <c r="B129" s="23"/>
      <c r="C129" s="24"/>
      <c r="D129" s="107" t="s">
        <v>82</v>
      </c>
      <c r="E129" s="108"/>
      <c r="F129" s="109"/>
      <c r="J129" s="34" t="s">
        <v>124</v>
      </c>
      <c r="K129" s="110">
        <f>VLOOKUP($J129,Mapping_V1_V2!E:F,2,FALSE)</f>
        <v>0</v>
      </c>
      <c r="L129" s="111">
        <f>VLOOKUP($J129,Mapping_V1_V2!E:G,3,FALSE)</f>
        <v>0</v>
      </c>
      <c r="M129" s="142"/>
      <c r="N129" s="142">
        <v>0</v>
      </c>
      <c r="O129" s="57" t="s">
        <v>471</v>
      </c>
      <c r="P129" s="3"/>
      <c r="Q129" s="13"/>
      <c r="R129" s="2"/>
    </row>
    <row r="130" spans="1:18" ht="13.95" customHeight="1" thickBot="1" x14ac:dyDescent="0.35">
      <c r="A130" s="2"/>
      <c r="B130" s="23"/>
      <c r="C130" s="24"/>
      <c r="D130" s="107" t="s">
        <v>83</v>
      </c>
      <c r="E130" s="108"/>
      <c r="F130" s="109"/>
      <c r="J130" s="34" t="s">
        <v>125</v>
      </c>
      <c r="K130" s="110">
        <f>VLOOKUP($J130,Mapping_V1_V2!E:F,2,FALSE)</f>
        <v>0</v>
      </c>
      <c r="L130" s="111">
        <f>VLOOKUP($J130,Mapping_V1_V2!E:G,3,FALSE)</f>
        <v>0</v>
      </c>
      <c r="M130" s="142"/>
      <c r="N130" s="142">
        <v>0</v>
      </c>
      <c r="O130" s="57" t="s">
        <v>471</v>
      </c>
      <c r="P130" s="3"/>
      <c r="Q130" s="13"/>
      <c r="R130" s="2"/>
    </row>
    <row r="131" spans="1:18" ht="13.95" customHeight="1" thickBot="1" x14ac:dyDescent="0.35">
      <c r="A131" s="2"/>
      <c r="B131" s="23"/>
      <c r="C131" s="24"/>
      <c r="D131" s="107" t="s">
        <v>84</v>
      </c>
      <c r="E131" s="108"/>
      <c r="F131" s="109"/>
      <c r="J131" s="34" t="s">
        <v>126</v>
      </c>
      <c r="K131" s="110">
        <f>VLOOKUP($J131,Mapping_V1_V2!E:F,2,FALSE)</f>
        <v>0</v>
      </c>
      <c r="L131" s="111">
        <f>VLOOKUP($J131,Mapping_V1_V2!E:G,3,FALSE)</f>
        <v>0</v>
      </c>
      <c r="M131" s="142"/>
      <c r="N131" s="142">
        <v>0</v>
      </c>
      <c r="O131" s="57" t="s">
        <v>471</v>
      </c>
      <c r="P131" s="3"/>
      <c r="Q131" s="13"/>
      <c r="R131" s="2"/>
    </row>
    <row r="132" spans="1:18" ht="13.95" customHeight="1" thickBot="1" x14ac:dyDescent="0.35">
      <c r="A132" s="2"/>
      <c r="B132" s="23"/>
      <c r="C132" s="24"/>
      <c r="D132" s="107" t="s">
        <v>85</v>
      </c>
      <c r="E132" s="108"/>
      <c r="F132" s="109"/>
      <c r="J132" s="34" t="s">
        <v>127</v>
      </c>
      <c r="K132" s="110">
        <f>VLOOKUP($J132,Mapping_V1_V2!E:F,2,FALSE)</f>
        <v>0</v>
      </c>
      <c r="L132" s="111">
        <f>VLOOKUP($J132,Mapping_V1_V2!E:G,3,FALSE)</f>
        <v>0</v>
      </c>
      <c r="M132" s="142"/>
      <c r="N132" s="142">
        <v>0</v>
      </c>
      <c r="O132" s="57" t="s">
        <v>471</v>
      </c>
      <c r="P132" s="3"/>
      <c r="Q132" s="13"/>
      <c r="R132" s="2"/>
    </row>
    <row r="133" spans="1:18" ht="13.95" customHeight="1" thickBot="1" x14ac:dyDescent="0.35">
      <c r="A133" s="2"/>
      <c r="B133" s="23"/>
      <c r="C133" s="24"/>
      <c r="D133" s="107" t="s">
        <v>86</v>
      </c>
      <c r="E133" s="108"/>
      <c r="F133" s="109"/>
      <c r="J133" s="34" t="s">
        <v>128</v>
      </c>
      <c r="K133" s="110">
        <f>VLOOKUP($J133,Mapping_V1_V2!E:F,2,FALSE)</f>
        <v>0</v>
      </c>
      <c r="L133" s="111">
        <f>VLOOKUP($J133,Mapping_V1_V2!E:G,3,FALSE)</f>
        <v>0</v>
      </c>
      <c r="M133" s="142"/>
      <c r="N133" s="142">
        <v>0</v>
      </c>
      <c r="O133" s="57" t="s">
        <v>471</v>
      </c>
      <c r="P133" s="3"/>
      <c r="Q133" s="13"/>
      <c r="R133" s="2"/>
    </row>
    <row r="134" spans="1:18" ht="13.95" customHeight="1" thickBot="1" x14ac:dyDescent="0.35">
      <c r="A134" s="2"/>
      <c r="B134" s="23"/>
      <c r="C134" s="24"/>
      <c r="D134" s="107" t="s">
        <v>87</v>
      </c>
      <c r="E134" s="108"/>
      <c r="F134" s="109"/>
      <c r="J134" s="34" t="s">
        <v>129</v>
      </c>
      <c r="K134" s="110">
        <f>VLOOKUP($J134,Mapping_V1_V2!E:F,2,FALSE)</f>
        <v>0</v>
      </c>
      <c r="L134" s="111">
        <f>VLOOKUP($J134,Mapping_V1_V2!E:G,3,FALSE)</f>
        <v>0</v>
      </c>
      <c r="M134" s="142"/>
      <c r="N134" s="142" t="s">
        <v>110</v>
      </c>
      <c r="O134" s="57" t="s">
        <v>551</v>
      </c>
      <c r="P134" s="3"/>
      <c r="Q134" s="13"/>
      <c r="R134" s="2"/>
    </row>
    <row r="135" spans="1:18" ht="13.95" customHeight="1" thickBot="1" x14ac:dyDescent="0.35">
      <c r="A135" s="2"/>
      <c r="B135" s="23"/>
      <c r="C135" s="24"/>
      <c r="D135" s="107" t="s">
        <v>88</v>
      </c>
      <c r="E135" s="108"/>
      <c r="F135" s="109"/>
      <c r="J135" s="34" t="s">
        <v>130</v>
      </c>
      <c r="K135" s="110">
        <f>VLOOKUP($J135,Mapping_V1_V2!E:F,2,FALSE)</f>
        <v>0</v>
      </c>
      <c r="L135" s="111">
        <f>VLOOKUP($J135,Mapping_V1_V2!E:G,3,FALSE)</f>
        <v>0</v>
      </c>
      <c r="M135" s="142"/>
      <c r="N135" s="142" t="s">
        <v>110</v>
      </c>
      <c r="O135" s="57" t="s">
        <v>551</v>
      </c>
      <c r="P135" s="3"/>
      <c r="Q135" s="13"/>
      <c r="R135" s="2"/>
    </row>
    <row r="136" spans="1:18" ht="13.95" customHeight="1" thickBot="1" x14ac:dyDescent="0.35">
      <c r="A136" s="2"/>
      <c r="B136" s="23"/>
      <c r="C136" s="24"/>
      <c r="D136" s="107" t="s">
        <v>90</v>
      </c>
      <c r="E136" s="108"/>
      <c r="F136" s="109"/>
      <c r="J136" s="34" t="s">
        <v>131</v>
      </c>
      <c r="K136" s="110">
        <f>VLOOKUP($J136,Mapping_V1_V2!E:F,2,FALSE)</f>
        <v>0</v>
      </c>
      <c r="L136" s="111">
        <f>VLOOKUP($J136,Mapping_V1_V2!E:G,3,FALSE)</f>
        <v>0</v>
      </c>
      <c r="M136" s="142"/>
      <c r="N136" s="142">
        <v>0</v>
      </c>
      <c r="O136" s="57" t="s">
        <v>471</v>
      </c>
      <c r="P136" s="3"/>
      <c r="Q136" s="13"/>
      <c r="R136" s="2"/>
    </row>
    <row r="137" spans="1:18" ht="13.95" customHeight="1" thickBot="1" x14ac:dyDescent="0.35">
      <c r="A137" s="2"/>
      <c r="B137" s="23"/>
      <c r="C137" s="24"/>
      <c r="D137" s="107" t="s">
        <v>91</v>
      </c>
      <c r="E137" s="108"/>
      <c r="F137" s="109"/>
      <c r="J137" s="34" t="s">
        <v>132</v>
      </c>
      <c r="K137" s="110">
        <f>VLOOKUP($J137,Mapping_V1_V2!E:F,2,FALSE)</f>
        <v>0</v>
      </c>
      <c r="L137" s="111">
        <f>VLOOKUP($J137,Mapping_V1_V2!E:G,3,FALSE)</f>
        <v>0</v>
      </c>
      <c r="M137" s="142"/>
      <c r="N137" s="142">
        <v>0</v>
      </c>
      <c r="O137" s="57" t="s">
        <v>471</v>
      </c>
      <c r="P137" s="3"/>
      <c r="Q137" s="13"/>
      <c r="R137" s="2"/>
    </row>
    <row r="138" spans="1:18" ht="13.95" customHeight="1" thickBot="1" x14ac:dyDescent="0.35">
      <c r="A138" s="2"/>
      <c r="B138" s="23"/>
      <c r="C138" s="24"/>
      <c r="D138" s="107" t="s">
        <v>92</v>
      </c>
      <c r="E138" s="108"/>
      <c r="F138" s="109"/>
      <c r="J138" s="34" t="s">
        <v>133</v>
      </c>
      <c r="K138" s="110">
        <f>VLOOKUP($J138,Mapping_V1_V2!E:F,2,FALSE)</f>
        <v>0</v>
      </c>
      <c r="L138" s="111">
        <f>VLOOKUP($J138,Mapping_V1_V2!E:G,3,FALSE)</f>
        <v>0</v>
      </c>
      <c r="M138" s="142"/>
      <c r="N138" s="142">
        <v>0</v>
      </c>
      <c r="O138" s="57" t="s">
        <v>471</v>
      </c>
      <c r="P138" s="3"/>
      <c r="Q138" s="13"/>
      <c r="R138" s="2"/>
    </row>
    <row r="139" spans="1:18" ht="13.95" customHeight="1" thickBot="1" x14ac:dyDescent="0.35">
      <c r="A139" s="2"/>
      <c r="B139" s="23"/>
      <c r="C139" s="24"/>
      <c r="D139" s="107" t="s">
        <v>93</v>
      </c>
      <c r="E139" s="108"/>
      <c r="F139" s="109"/>
      <c r="J139" s="34" t="s">
        <v>134</v>
      </c>
      <c r="K139" s="110">
        <f>VLOOKUP($J139,Mapping_V1_V2!E:F,2,FALSE)</f>
        <v>0</v>
      </c>
      <c r="L139" s="111">
        <f>VLOOKUP($J139,Mapping_V1_V2!E:G,3,FALSE)</f>
        <v>0</v>
      </c>
      <c r="M139" s="142"/>
      <c r="N139" s="142">
        <v>0</v>
      </c>
      <c r="O139" s="57" t="s">
        <v>471</v>
      </c>
      <c r="P139" s="3"/>
      <c r="Q139" s="13"/>
      <c r="R139" s="2"/>
    </row>
    <row r="140" spans="1:18" ht="13.95" customHeight="1" thickBot="1" x14ac:dyDescent="0.35">
      <c r="A140" s="2"/>
      <c r="B140" s="23"/>
      <c r="C140" s="24"/>
      <c r="D140" s="107" t="s">
        <v>94</v>
      </c>
      <c r="E140" s="108"/>
      <c r="F140" s="109"/>
      <c r="J140" s="34" t="s">
        <v>135</v>
      </c>
      <c r="K140" s="110">
        <f>VLOOKUP($J140,Mapping_V1_V2!E:F,2,FALSE)</f>
        <v>0</v>
      </c>
      <c r="L140" s="111">
        <f>VLOOKUP($J140,Mapping_V1_V2!E:G,3,FALSE)</f>
        <v>0</v>
      </c>
      <c r="M140" s="142"/>
      <c r="N140" s="142">
        <v>0</v>
      </c>
      <c r="O140" s="57" t="s">
        <v>471</v>
      </c>
      <c r="P140" s="3"/>
      <c r="Q140" s="13"/>
      <c r="R140" s="2"/>
    </row>
    <row r="141" spans="1:18" ht="13.95" customHeight="1" thickBot="1" x14ac:dyDescent="0.35">
      <c r="A141" s="2"/>
      <c r="B141" s="23"/>
      <c r="C141" s="24"/>
      <c r="D141" s="107" t="s">
        <v>95</v>
      </c>
      <c r="E141" s="108"/>
      <c r="F141" s="109"/>
      <c r="J141" s="34" t="s">
        <v>136</v>
      </c>
      <c r="K141" s="110">
        <f>VLOOKUP($J141,Mapping_V1_V2!E:F,2,FALSE)</f>
        <v>0</v>
      </c>
      <c r="L141" s="111">
        <f>VLOOKUP($J141,Mapping_V1_V2!E:G,3,FALSE)</f>
        <v>0</v>
      </c>
      <c r="M141" s="142"/>
      <c r="N141" s="142">
        <v>0</v>
      </c>
      <c r="O141" s="57" t="s">
        <v>471</v>
      </c>
      <c r="P141" s="3"/>
      <c r="Q141" s="13"/>
      <c r="R141" s="2"/>
    </row>
    <row r="142" spans="1:18" ht="13.95" customHeight="1" thickBot="1" x14ac:dyDescent="0.35">
      <c r="A142" s="2"/>
      <c r="B142" s="23"/>
      <c r="C142" s="24"/>
      <c r="D142" s="107" t="s">
        <v>96</v>
      </c>
      <c r="E142" s="108"/>
      <c r="F142" s="109"/>
      <c r="J142" s="34" t="s">
        <v>137</v>
      </c>
      <c r="K142" s="110">
        <f>VLOOKUP($J142,Mapping_V1_V2!E:F,2,FALSE)</f>
        <v>0</v>
      </c>
      <c r="L142" s="111">
        <f>VLOOKUP($J142,Mapping_V1_V2!E:G,3,FALSE)</f>
        <v>0</v>
      </c>
      <c r="M142" s="142"/>
      <c r="N142" s="142" t="s">
        <v>127</v>
      </c>
      <c r="O142" s="57" t="s">
        <v>550</v>
      </c>
      <c r="P142" s="3"/>
      <c r="Q142" s="13"/>
      <c r="R142" s="2"/>
    </row>
    <row r="143" spans="1:18" ht="13.95" customHeight="1" thickBot="1" x14ac:dyDescent="0.35">
      <c r="A143" s="2"/>
      <c r="B143" s="23"/>
      <c r="C143" s="24"/>
      <c r="D143" s="107" t="s">
        <v>385</v>
      </c>
      <c r="E143" s="108"/>
      <c r="F143" s="109"/>
      <c r="J143" s="34" t="s">
        <v>138</v>
      </c>
      <c r="K143" s="110">
        <f>VLOOKUP($J143,Mapping_V1_V2!E:F,2,FALSE)</f>
        <v>0</v>
      </c>
      <c r="L143" s="111">
        <f>VLOOKUP($J143,Mapping_V1_V2!E:G,3,FALSE)</f>
        <v>0</v>
      </c>
      <c r="M143" s="142"/>
      <c r="N143" s="142" t="s">
        <v>128</v>
      </c>
      <c r="O143" s="57" t="s">
        <v>550</v>
      </c>
      <c r="P143" s="3"/>
      <c r="Q143" s="13"/>
      <c r="R143" s="2"/>
    </row>
    <row r="144" spans="1:18" ht="13.95" customHeight="1" thickBot="1" x14ac:dyDescent="0.35">
      <c r="A144" s="2"/>
      <c r="B144" s="23"/>
      <c r="C144" s="24"/>
      <c r="D144" s="107" t="s">
        <v>386</v>
      </c>
      <c r="E144" s="108"/>
      <c r="F144" s="109"/>
      <c r="J144" s="34" t="s">
        <v>139</v>
      </c>
      <c r="K144" s="110">
        <f>VLOOKUP($J144,Mapping_V1_V2!E:F,2,FALSE)</f>
        <v>0</v>
      </c>
      <c r="L144" s="111">
        <f>VLOOKUP($J144,Mapping_V1_V2!E:G,3,FALSE)</f>
        <v>0</v>
      </c>
      <c r="M144" s="142"/>
      <c r="N144" s="142">
        <v>0</v>
      </c>
      <c r="O144" s="57" t="s">
        <v>471</v>
      </c>
      <c r="P144" s="3"/>
      <c r="Q144" s="13"/>
      <c r="R144" s="2"/>
    </row>
    <row r="145" spans="1:18" ht="13.95" customHeight="1" thickBot="1" x14ac:dyDescent="0.35">
      <c r="A145" s="2"/>
      <c r="B145" s="23"/>
      <c r="C145" s="24"/>
      <c r="D145" s="107" t="s">
        <v>387</v>
      </c>
      <c r="E145" s="108"/>
      <c r="F145" s="109"/>
      <c r="J145" s="34" t="s">
        <v>140</v>
      </c>
      <c r="K145" s="110">
        <f>VLOOKUP($J145,Mapping_V1_V2!E:F,2,FALSE)</f>
        <v>0</v>
      </c>
      <c r="L145" s="111">
        <f>VLOOKUP($J145,Mapping_V1_V2!E:G,3,FALSE)</f>
        <v>0</v>
      </c>
      <c r="M145" s="142"/>
      <c r="N145" s="142">
        <v>0</v>
      </c>
      <c r="O145" s="57" t="s">
        <v>471</v>
      </c>
      <c r="P145" s="3"/>
      <c r="Q145" s="13"/>
      <c r="R145" s="2"/>
    </row>
    <row r="146" spans="1:18" ht="13.95" customHeight="1" thickBot="1" x14ac:dyDescent="0.35">
      <c r="A146" s="2"/>
      <c r="B146" s="23"/>
      <c r="C146" s="24"/>
      <c r="D146" s="107" t="s">
        <v>388</v>
      </c>
      <c r="E146" s="108"/>
      <c r="F146" s="109"/>
      <c r="J146" s="34" t="s">
        <v>141</v>
      </c>
      <c r="K146" s="110">
        <f>VLOOKUP($J146,Mapping_V1_V2!E:F,2,FALSE)</f>
        <v>0</v>
      </c>
      <c r="L146" s="111">
        <f>VLOOKUP($J146,Mapping_V1_V2!E:G,3,FALSE)</f>
        <v>0</v>
      </c>
      <c r="M146" s="142"/>
      <c r="N146" s="142">
        <v>0</v>
      </c>
      <c r="O146" s="57" t="s">
        <v>471</v>
      </c>
      <c r="P146" s="3"/>
      <c r="Q146" s="13"/>
      <c r="R146" s="2"/>
    </row>
    <row r="147" spans="1:18" ht="13.95" customHeight="1" thickBot="1" x14ac:dyDescent="0.35">
      <c r="A147" s="2"/>
      <c r="B147" s="23"/>
      <c r="C147" s="24"/>
      <c r="D147" s="107" t="s">
        <v>389</v>
      </c>
      <c r="E147" s="108"/>
      <c r="F147" s="109"/>
      <c r="J147" s="34" t="s">
        <v>142</v>
      </c>
      <c r="K147" s="110">
        <f>VLOOKUP($J147,Mapping_V1_V2!E:F,2,FALSE)</f>
        <v>0</v>
      </c>
      <c r="L147" s="111">
        <f>VLOOKUP($J147,Mapping_V1_V2!E:G,3,FALSE)</f>
        <v>0</v>
      </c>
      <c r="M147" s="142"/>
      <c r="N147" s="142" t="s">
        <v>129</v>
      </c>
      <c r="O147" s="57" t="s">
        <v>550</v>
      </c>
      <c r="P147" s="3"/>
      <c r="Q147" s="13"/>
      <c r="R147" s="2"/>
    </row>
    <row r="148" spans="1:18" ht="13.95" customHeight="1" thickBot="1" x14ac:dyDescent="0.35">
      <c r="A148" s="2"/>
      <c r="B148" s="23"/>
      <c r="C148" s="24"/>
      <c r="D148" s="107" t="s">
        <v>390</v>
      </c>
      <c r="E148" s="108"/>
      <c r="F148" s="109"/>
      <c r="J148" s="34" t="s">
        <v>143</v>
      </c>
      <c r="K148" s="110">
        <f>VLOOKUP($J148,Mapping_V1_V2!E:F,2,FALSE)</f>
        <v>0</v>
      </c>
      <c r="L148" s="111">
        <f>VLOOKUP($J148,Mapping_V1_V2!E:G,3,FALSE)</f>
        <v>0</v>
      </c>
      <c r="M148" s="142"/>
      <c r="N148" s="142">
        <v>0</v>
      </c>
      <c r="O148" s="57" t="s">
        <v>471</v>
      </c>
      <c r="P148" s="3"/>
      <c r="Q148" s="13"/>
      <c r="R148" s="2"/>
    </row>
    <row r="149" spans="1:18" ht="13.95" customHeight="1" thickBot="1" x14ac:dyDescent="0.35">
      <c r="A149" s="2"/>
      <c r="B149" s="23"/>
      <c r="C149" s="24"/>
      <c r="D149" s="107" t="s">
        <v>391</v>
      </c>
      <c r="E149" s="108"/>
      <c r="F149" s="109"/>
      <c r="J149" s="34" t="s">
        <v>144</v>
      </c>
      <c r="K149" s="110">
        <f>VLOOKUP($J149,Mapping_V1_V2!E:F,2,FALSE)</f>
        <v>0</v>
      </c>
      <c r="L149" s="111">
        <f>VLOOKUP($J149,Mapping_V1_V2!E:G,3,FALSE)</f>
        <v>0</v>
      </c>
      <c r="M149" s="142"/>
      <c r="N149" s="142" t="s">
        <v>130</v>
      </c>
      <c r="O149" s="57" t="s">
        <v>550</v>
      </c>
      <c r="P149" s="3"/>
      <c r="Q149" s="13"/>
      <c r="R149" s="2"/>
    </row>
    <row r="150" spans="1:18" ht="13.95" customHeight="1" thickBot="1" x14ac:dyDescent="0.35">
      <c r="A150" s="2"/>
      <c r="B150" s="23"/>
      <c r="C150" s="24"/>
      <c r="D150" s="107" t="s">
        <v>392</v>
      </c>
      <c r="E150" s="108"/>
      <c r="F150" s="109"/>
      <c r="J150" s="34" t="s">
        <v>145</v>
      </c>
      <c r="K150" s="110">
        <f>VLOOKUP($J150,Mapping_V1_V2!E:F,2,FALSE)</f>
        <v>0</v>
      </c>
      <c r="L150" s="111">
        <f>VLOOKUP($J150,Mapping_V1_V2!E:G,3,FALSE)</f>
        <v>0</v>
      </c>
      <c r="M150" s="142"/>
      <c r="N150" s="142" t="s">
        <v>137</v>
      </c>
      <c r="O150" s="57" t="s">
        <v>550</v>
      </c>
      <c r="P150" s="3"/>
      <c r="Q150" s="13"/>
      <c r="R150" s="2"/>
    </row>
    <row r="151" spans="1:18" ht="13.95" customHeight="1" thickBot="1" x14ac:dyDescent="0.35">
      <c r="A151" s="2"/>
      <c r="B151" s="23"/>
      <c r="C151" s="24"/>
      <c r="D151" s="107" t="s">
        <v>393</v>
      </c>
      <c r="E151" s="108"/>
      <c r="F151" s="109"/>
      <c r="J151" s="34" t="s">
        <v>146</v>
      </c>
      <c r="K151" s="110">
        <f>VLOOKUP($J151,Mapping_V1_V2!E:F,2,FALSE)</f>
        <v>0</v>
      </c>
      <c r="L151" s="111">
        <f>VLOOKUP($J151,Mapping_V1_V2!E:G,3,FALSE)</f>
        <v>0</v>
      </c>
      <c r="M151" s="142"/>
      <c r="N151" s="142" t="s">
        <v>142</v>
      </c>
      <c r="O151" s="57" t="s">
        <v>550</v>
      </c>
      <c r="P151" s="3"/>
      <c r="Q151" s="13"/>
      <c r="R151" s="2"/>
    </row>
    <row r="152" spans="1:18" ht="13.95" customHeight="1" thickBot="1" x14ac:dyDescent="0.35">
      <c r="A152" s="2"/>
      <c r="B152" s="23"/>
      <c r="C152" s="24"/>
      <c r="D152" s="107" t="s">
        <v>394</v>
      </c>
      <c r="E152" s="108"/>
      <c r="F152" s="109"/>
      <c r="J152" s="34" t="s">
        <v>147</v>
      </c>
      <c r="K152" s="110">
        <f>VLOOKUP($J152,Mapping_V1_V2!E:F,2,FALSE)</f>
        <v>0</v>
      </c>
      <c r="L152" s="111">
        <f>VLOOKUP($J152,Mapping_V1_V2!E:G,3,FALSE)</f>
        <v>0</v>
      </c>
      <c r="M152" s="142"/>
      <c r="N152" s="142" t="s">
        <v>143</v>
      </c>
      <c r="O152" s="57" t="s">
        <v>550</v>
      </c>
      <c r="P152" s="3"/>
      <c r="Q152" s="13"/>
      <c r="R152" s="2"/>
    </row>
    <row r="153" spans="1:18" ht="13.95" customHeight="1" thickBot="1" x14ac:dyDescent="0.35">
      <c r="A153" s="2"/>
      <c r="B153" s="23"/>
      <c r="C153" s="24"/>
      <c r="D153" s="107" t="s">
        <v>395</v>
      </c>
      <c r="E153" s="108"/>
      <c r="F153" s="109"/>
      <c r="J153" s="34" t="s">
        <v>148</v>
      </c>
      <c r="K153" s="110">
        <f>VLOOKUP($J153,Mapping_V1_V2!E:F,2,FALSE)</f>
        <v>0</v>
      </c>
      <c r="L153" s="111">
        <f>VLOOKUP($J153,Mapping_V1_V2!E:G,3,FALSE)</f>
        <v>0</v>
      </c>
      <c r="M153" s="142"/>
      <c r="N153" s="142" t="s">
        <v>140</v>
      </c>
      <c r="O153" s="57" t="s">
        <v>550</v>
      </c>
      <c r="P153" s="3"/>
      <c r="Q153" s="13"/>
      <c r="R153" s="2"/>
    </row>
    <row r="154" spans="1:18" ht="13.95" customHeight="1" thickBot="1" x14ac:dyDescent="0.35">
      <c r="A154" s="2"/>
      <c r="B154" s="23"/>
      <c r="C154" s="24"/>
      <c r="D154" s="107" t="s">
        <v>396</v>
      </c>
      <c r="E154" s="108"/>
      <c r="F154" s="109"/>
      <c r="J154" s="34" t="s">
        <v>149</v>
      </c>
      <c r="K154" s="110">
        <f>VLOOKUP($J154,Mapping_V1_V2!E:F,2,FALSE)</f>
        <v>0</v>
      </c>
      <c r="L154" s="111">
        <f>VLOOKUP($J154,Mapping_V1_V2!E:G,3,FALSE)</f>
        <v>0</v>
      </c>
      <c r="M154" s="142"/>
      <c r="N154" s="142" t="s">
        <v>139</v>
      </c>
      <c r="O154" s="57" t="s">
        <v>550</v>
      </c>
      <c r="P154" s="3"/>
      <c r="Q154" s="13"/>
      <c r="R154" s="2"/>
    </row>
    <row r="155" spans="1:18" ht="13.95" customHeight="1" thickBot="1" x14ac:dyDescent="0.35">
      <c r="A155" s="2"/>
      <c r="B155" s="23"/>
      <c r="C155" s="24"/>
      <c r="D155" s="107" t="s">
        <v>397</v>
      </c>
      <c r="E155" s="108"/>
      <c r="F155" s="109"/>
      <c r="J155" s="34" t="s">
        <v>150</v>
      </c>
      <c r="K155" s="110">
        <f>VLOOKUP($J155,Mapping_V1_V2!E:F,2,FALSE)</f>
        <v>0</v>
      </c>
      <c r="L155" s="111">
        <f>VLOOKUP($J155,Mapping_V1_V2!E:G,3,FALSE)</f>
        <v>0</v>
      </c>
      <c r="M155" s="142"/>
      <c r="N155" s="142" t="s">
        <v>141</v>
      </c>
      <c r="O155" s="57" t="s">
        <v>551</v>
      </c>
      <c r="P155" s="3"/>
      <c r="Q155" s="13"/>
      <c r="R155" s="2"/>
    </row>
    <row r="156" spans="1:18" ht="13.95" customHeight="1" thickBot="1" x14ac:dyDescent="0.35">
      <c r="A156" s="2"/>
      <c r="B156" s="23"/>
      <c r="C156" s="24"/>
      <c r="D156" s="107" t="s">
        <v>398</v>
      </c>
      <c r="E156" s="108"/>
      <c r="F156" s="109"/>
      <c r="J156" s="34" t="s">
        <v>151</v>
      </c>
      <c r="K156" s="110">
        <f>VLOOKUP($J156,Mapping_V1_V2!E:F,2,FALSE)</f>
        <v>0</v>
      </c>
      <c r="L156" s="111">
        <f>VLOOKUP($J156,Mapping_V1_V2!E:G,3,FALSE)</f>
        <v>0</v>
      </c>
      <c r="M156" s="142"/>
      <c r="N156" s="142">
        <v>0</v>
      </c>
      <c r="O156" s="57" t="s">
        <v>471</v>
      </c>
      <c r="P156" s="3"/>
      <c r="Q156" s="13"/>
      <c r="R156" s="2"/>
    </row>
    <row r="157" spans="1:18" ht="13.95" customHeight="1" thickBot="1" x14ac:dyDescent="0.35">
      <c r="A157" s="2"/>
      <c r="B157" s="23"/>
      <c r="C157" s="24"/>
      <c r="D157" s="107" t="s">
        <v>399</v>
      </c>
      <c r="E157" s="108"/>
      <c r="F157" s="109"/>
      <c r="J157" s="34" t="s">
        <v>152</v>
      </c>
      <c r="K157" s="110">
        <f>VLOOKUP($J157,Mapping_V1_V2!E:F,2,FALSE)</f>
        <v>0</v>
      </c>
      <c r="L157" s="111">
        <f>VLOOKUP($J157,Mapping_V1_V2!E:G,3,FALSE)</f>
        <v>0</v>
      </c>
      <c r="M157" s="142"/>
      <c r="N157" s="142" t="s">
        <v>586</v>
      </c>
      <c r="O157" s="57" t="s">
        <v>550</v>
      </c>
      <c r="P157" s="3"/>
      <c r="Q157" s="13"/>
      <c r="R157" s="2"/>
    </row>
    <row r="158" spans="1:18" ht="13.95" customHeight="1" thickBot="1" x14ac:dyDescent="0.35">
      <c r="A158" s="2"/>
      <c r="B158" s="23"/>
      <c r="C158" s="24"/>
      <c r="D158" s="107" t="s">
        <v>400</v>
      </c>
      <c r="E158" s="108"/>
      <c r="F158" s="109"/>
      <c r="J158" s="34" t="s">
        <v>153</v>
      </c>
      <c r="K158" s="110">
        <f>VLOOKUP($J158,Mapping_V1_V2!E:F,2,FALSE)</f>
        <v>0</v>
      </c>
      <c r="L158" s="111">
        <f>VLOOKUP($J158,Mapping_V1_V2!E:G,3,FALSE)</f>
        <v>0</v>
      </c>
      <c r="M158" s="142"/>
      <c r="N158" s="142" t="s">
        <v>145</v>
      </c>
      <c r="O158" s="57" t="s">
        <v>550</v>
      </c>
      <c r="P158" s="3"/>
      <c r="Q158" s="13"/>
      <c r="R158" s="2"/>
    </row>
    <row r="159" spans="1:18" ht="13.95" customHeight="1" thickBot="1" x14ac:dyDescent="0.35">
      <c r="A159" s="2"/>
      <c r="B159" s="23"/>
      <c r="C159" s="24"/>
      <c r="D159" s="107" t="s">
        <v>401</v>
      </c>
      <c r="E159" s="108"/>
      <c r="F159" s="109"/>
      <c r="J159" s="34" t="s">
        <v>154</v>
      </c>
      <c r="K159" s="110">
        <f>VLOOKUP($J159,Mapping_V1_V2!E:F,2,FALSE)</f>
        <v>0</v>
      </c>
      <c r="L159" s="111">
        <f>VLOOKUP($J159,Mapping_V1_V2!E:G,3,FALSE)</f>
        <v>0</v>
      </c>
      <c r="M159" s="142"/>
      <c r="N159" s="142" t="s">
        <v>146</v>
      </c>
      <c r="O159" s="57" t="s">
        <v>550</v>
      </c>
      <c r="P159" s="3"/>
      <c r="Q159" s="13"/>
      <c r="R159" s="2"/>
    </row>
    <row r="160" spans="1:18" ht="13.95" customHeight="1" thickBot="1" x14ac:dyDescent="0.35">
      <c r="A160" s="2"/>
      <c r="B160" s="23"/>
      <c r="C160" s="24"/>
      <c r="D160" s="107" t="s">
        <v>402</v>
      </c>
      <c r="E160" s="108"/>
      <c r="F160" s="109"/>
      <c r="J160" s="34" t="s">
        <v>155</v>
      </c>
      <c r="K160" s="110">
        <f>VLOOKUP($J160,Mapping_V1_V2!E:F,2,FALSE)</f>
        <v>0</v>
      </c>
      <c r="L160" s="111">
        <f>VLOOKUP($J160,Mapping_V1_V2!E:G,3,FALSE)</f>
        <v>0</v>
      </c>
      <c r="M160" s="142"/>
      <c r="N160" s="142" t="s">
        <v>149</v>
      </c>
      <c r="O160" s="57" t="s">
        <v>551</v>
      </c>
      <c r="P160" s="3"/>
      <c r="Q160" s="13"/>
      <c r="R160" s="2"/>
    </row>
    <row r="161" spans="1:18" ht="13.95" customHeight="1" thickBot="1" x14ac:dyDescent="0.35">
      <c r="A161" s="2"/>
      <c r="B161" s="23"/>
      <c r="C161" s="24"/>
      <c r="D161" s="107" t="s">
        <v>403</v>
      </c>
      <c r="E161" s="108"/>
      <c r="F161" s="109"/>
      <c r="J161" s="34" t="s">
        <v>156</v>
      </c>
      <c r="K161" s="110">
        <f>VLOOKUP($J161,Mapping_V1_V2!E:F,2,FALSE)</f>
        <v>0</v>
      </c>
      <c r="L161" s="111">
        <f>VLOOKUP($J161,Mapping_V1_V2!E:G,3,FALSE)</f>
        <v>0</v>
      </c>
      <c r="M161" s="142"/>
      <c r="N161" s="142" t="s">
        <v>147</v>
      </c>
      <c r="O161" s="57" t="s">
        <v>550</v>
      </c>
      <c r="P161" s="3"/>
      <c r="Q161" s="13"/>
      <c r="R161" s="2"/>
    </row>
    <row r="162" spans="1:18" ht="13.95" customHeight="1" thickBot="1" x14ac:dyDescent="0.35">
      <c r="A162" s="2"/>
      <c r="B162" s="23"/>
      <c r="C162" s="24"/>
      <c r="D162" s="107" t="s">
        <v>404</v>
      </c>
      <c r="E162" s="108"/>
      <c r="F162" s="109"/>
      <c r="J162" s="34" t="s">
        <v>157</v>
      </c>
      <c r="K162" s="110">
        <f>VLOOKUP($J162,Mapping_V1_V2!E:F,2,FALSE)</f>
        <v>0</v>
      </c>
      <c r="L162" s="111">
        <f>VLOOKUP($J162,Mapping_V1_V2!E:G,3,FALSE)</f>
        <v>0</v>
      </c>
      <c r="M162" s="142"/>
      <c r="N162" s="142" t="s">
        <v>148</v>
      </c>
      <c r="O162" s="57" t="s">
        <v>550</v>
      </c>
      <c r="P162" s="3"/>
      <c r="Q162" s="13"/>
      <c r="R162" s="2"/>
    </row>
    <row r="163" spans="1:18" ht="13.95" customHeight="1" thickBot="1" x14ac:dyDescent="0.35">
      <c r="A163" s="2"/>
      <c r="B163" s="23"/>
      <c r="C163" s="24"/>
      <c r="D163" s="107" t="s">
        <v>405</v>
      </c>
      <c r="E163" s="108"/>
      <c r="F163" s="109"/>
      <c r="J163" s="34" t="s">
        <v>158</v>
      </c>
      <c r="K163" s="110">
        <f>VLOOKUP($J163,Mapping_V1_V2!E:F,2,FALSE)</f>
        <v>0</v>
      </c>
      <c r="L163" s="111">
        <f>VLOOKUP($J163,Mapping_V1_V2!E:G,3,FALSE)</f>
        <v>0</v>
      </c>
      <c r="M163" s="142"/>
      <c r="N163" s="142" t="s">
        <v>150</v>
      </c>
      <c r="O163" s="57" t="s">
        <v>551</v>
      </c>
      <c r="P163" s="3"/>
      <c r="Q163" s="13"/>
      <c r="R163" s="2"/>
    </row>
    <row r="164" spans="1:18" ht="13.95" customHeight="1" thickBot="1" x14ac:dyDescent="0.35">
      <c r="A164" s="2"/>
      <c r="B164" s="23"/>
      <c r="C164" s="24"/>
      <c r="D164" s="107" t="s">
        <v>406</v>
      </c>
      <c r="E164" s="108"/>
      <c r="F164" s="109"/>
      <c r="J164" s="34" t="s">
        <v>159</v>
      </c>
      <c r="K164" s="110">
        <f>VLOOKUP($J164,Mapping_V1_V2!E:F,2,FALSE)</f>
        <v>0</v>
      </c>
      <c r="L164" s="111">
        <f>VLOOKUP($J164,Mapping_V1_V2!E:G,3,FALSE)</f>
        <v>0</v>
      </c>
      <c r="M164" s="142"/>
      <c r="N164" s="142" t="s">
        <v>159</v>
      </c>
      <c r="O164" s="57" t="s">
        <v>550</v>
      </c>
      <c r="P164" s="3"/>
      <c r="Q164" s="13"/>
      <c r="R164" s="2"/>
    </row>
    <row r="165" spans="1:18" ht="13.95" customHeight="1" thickBot="1" x14ac:dyDescent="0.35">
      <c r="A165" s="2"/>
      <c r="B165" s="23"/>
      <c r="C165" s="24"/>
      <c r="D165" s="107" t="s">
        <v>407</v>
      </c>
      <c r="E165" s="108"/>
      <c r="F165" s="109"/>
      <c r="J165" s="34" t="s">
        <v>160</v>
      </c>
      <c r="K165" s="110">
        <f>VLOOKUP($J165,Mapping_V1_V2!E:F,2,FALSE)</f>
        <v>0</v>
      </c>
      <c r="L165" s="111">
        <f>VLOOKUP($J165,Mapping_V1_V2!E:G,3,FALSE)</f>
        <v>0</v>
      </c>
      <c r="M165" s="142"/>
      <c r="N165" s="142">
        <v>0</v>
      </c>
      <c r="O165" s="57" t="s">
        <v>471</v>
      </c>
      <c r="P165" s="3"/>
      <c r="Q165" s="13"/>
      <c r="R165" s="2"/>
    </row>
    <row r="166" spans="1:18" ht="13.95" customHeight="1" thickBot="1" x14ac:dyDescent="0.35">
      <c r="A166" s="2"/>
      <c r="B166" s="23"/>
      <c r="C166" s="24"/>
      <c r="D166" s="107" t="s">
        <v>553</v>
      </c>
      <c r="E166" s="108"/>
      <c r="F166" s="109"/>
      <c r="J166" s="34" t="s">
        <v>161</v>
      </c>
      <c r="K166" s="110">
        <f>VLOOKUP($J166,Mapping_V1_V2!E:F,2,FALSE)</f>
        <v>0</v>
      </c>
      <c r="L166" s="111">
        <f>VLOOKUP($J166,Mapping_V1_V2!E:G,3,FALSE)</f>
        <v>0</v>
      </c>
      <c r="M166" s="142"/>
      <c r="N166" s="142" t="s">
        <v>160</v>
      </c>
      <c r="O166" s="57" t="s">
        <v>550</v>
      </c>
      <c r="P166" s="3"/>
      <c r="Q166" s="13"/>
      <c r="R166" s="2"/>
    </row>
    <row r="167" spans="1:18" ht="13.95" customHeight="1" thickBot="1" x14ac:dyDescent="0.35">
      <c r="A167" s="2"/>
      <c r="B167" s="23"/>
      <c r="C167" s="24"/>
      <c r="D167" s="107" t="s">
        <v>554</v>
      </c>
      <c r="E167" s="108"/>
      <c r="F167" s="109"/>
      <c r="J167" s="34" t="s">
        <v>162</v>
      </c>
      <c r="K167" s="110">
        <f>VLOOKUP($J167,Mapping_V1_V2!E:F,2,FALSE)</f>
        <v>0</v>
      </c>
      <c r="L167" s="111">
        <f>VLOOKUP($J167,Mapping_V1_V2!E:G,3,FALSE)</f>
        <v>0</v>
      </c>
      <c r="M167" s="142"/>
      <c r="N167" s="142" t="s">
        <v>161</v>
      </c>
      <c r="O167" s="57" t="s">
        <v>550</v>
      </c>
      <c r="P167" s="3"/>
      <c r="Q167" s="13"/>
      <c r="R167" s="2"/>
    </row>
    <row r="168" spans="1:18" ht="13.95" customHeight="1" thickBot="1" x14ac:dyDescent="0.35">
      <c r="A168" s="2"/>
      <c r="B168" s="23"/>
      <c r="C168" s="24"/>
      <c r="D168" s="107" t="s">
        <v>408</v>
      </c>
      <c r="E168" s="108"/>
      <c r="F168" s="109"/>
      <c r="J168" s="34" t="s">
        <v>163</v>
      </c>
      <c r="K168" s="110">
        <f>VLOOKUP($J168,Mapping_V1_V2!E:F,2,FALSE)</f>
        <v>0</v>
      </c>
      <c r="L168" s="111">
        <f>VLOOKUP($J168,Mapping_V1_V2!E:G,3,FALSE)</f>
        <v>0</v>
      </c>
      <c r="M168" s="142"/>
      <c r="N168" s="142">
        <v>0</v>
      </c>
      <c r="O168" s="57" t="s">
        <v>471</v>
      </c>
      <c r="P168" s="3"/>
      <c r="Q168" s="13"/>
      <c r="R168" s="2"/>
    </row>
    <row r="169" spans="1:18" ht="13.95" customHeight="1" thickBot="1" x14ac:dyDescent="0.35">
      <c r="A169" s="2"/>
      <c r="B169" s="23"/>
      <c r="C169" s="24"/>
      <c r="D169" s="107" t="s">
        <v>409</v>
      </c>
      <c r="E169" s="108"/>
      <c r="F169" s="109"/>
      <c r="J169" s="34" t="s">
        <v>164</v>
      </c>
      <c r="K169" s="110">
        <f>VLOOKUP($J169,Mapping_V1_V2!E:F,2,FALSE)</f>
        <v>0</v>
      </c>
      <c r="L169" s="111">
        <f>VLOOKUP($J169,Mapping_V1_V2!E:G,3,FALSE)</f>
        <v>0</v>
      </c>
      <c r="M169" s="142"/>
      <c r="N169" s="142" t="s">
        <v>162</v>
      </c>
      <c r="O169" s="57" t="s">
        <v>550</v>
      </c>
      <c r="P169" s="3"/>
      <c r="Q169" s="13"/>
      <c r="R169" s="2"/>
    </row>
    <row r="170" spans="1:18" ht="13.95" customHeight="1" thickBot="1" x14ac:dyDescent="0.35">
      <c r="A170" s="2"/>
      <c r="B170" s="23"/>
      <c r="C170" s="24"/>
      <c r="D170" s="107" t="s">
        <v>410</v>
      </c>
      <c r="E170" s="108"/>
      <c r="F170" s="109"/>
      <c r="J170" s="34" t="s">
        <v>165</v>
      </c>
      <c r="K170" s="110">
        <f>VLOOKUP($J170,Mapping_V1_V2!E:F,2,FALSE)</f>
        <v>0</v>
      </c>
      <c r="L170" s="111">
        <f>VLOOKUP($J170,Mapping_V1_V2!E:G,3,FALSE)</f>
        <v>0</v>
      </c>
      <c r="M170" s="142"/>
      <c r="N170" s="142" t="s">
        <v>163</v>
      </c>
      <c r="O170" s="57" t="s">
        <v>550</v>
      </c>
      <c r="P170" s="3"/>
      <c r="Q170" s="13"/>
      <c r="R170" s="2"/>
    </row>
    <row r="171" spans="1:18" ht="13.95" customHeight="1" thickBot="1" x14ac:dyDescent="0.35">
      <c r="A171" s="2"/>
      <c r="B171" s="23"/>
      <c r="C171" s="24"/>
      <c r="D171" s="107" t="s">
        <v>411</v>
      </c>
      <c r="E171" s="108"/>
      <c r="F171" s="109"/>
      <c r="J171" s="34" t="s">
        <v>166</v>
      </c>
      <c r="K171" s="110">
        <f>VLOOKUP($J171,Mapping_V1_V2!E:F,2,FALSE)</f>
        <v>0</v>
      </c>
      <c r="L171" s="111">
        <f>VLOOKUP($J171,Mapping_V1_V2!E:G,3,FALSE)</f>
        <v>0</v>
      </c>
      <c r="M171" s="142"/>
      <c r="N171" s="142" t="s">
        <v>164</v>
      </c>
      <c r="O171" s="57" t="s">
        <v>550</v>
      </c>
      <c r="P171" s="3"/>
      <c r="Q171" s="13"/>
      <c r="R171" s="2"/>
    </row>
    <row r="172" spans="1:18" ht="13.95" customHeight="1" thickBot="1" x14ac:dyDescent="0.35">
      <c r="A172" s="2"/>
      <c r="B172" s="23"/>
      <c r="C172" s="24"/>
      <c r="D172" s="107" t="s">
        <v>412</v>
      </c>
      <c r="E172" s="108"/>
      <c r="F172" s="109"/>
      <c r="J172" s="34" t="s">
        <v>167</v>
      </c>
      <c r="K172" s="110">
        <f>VLOOKUP($J172,Mapping_V1_V2!E:F,2,FALSE)</f>
        <v>0</v>
      </c>
      <c r="L172" s="111">
        <f>VLOOKUP($J172,Mapping_V1_V2!E:G,3,FALSE)</f>
        <v>0</v>
      </c>
      <c r="M172" s="142"/>
      <c r="N172" s="142">
        <v>0</v>
      </c>
      <c r="O172" s="57" t="s">
        <v>471</v>
      </c>
      <c r="P172" s="3"/>
      <c r="Q172" s="13"/>
      <c r="R172" s="2"/>
    </row>
    <row r="173" spans="1:18" ht="13.95" customHeight="1" thickBot="1" x14ac:dyDescent="0.35">
      <c r="A173" s="2"/>
      <c r="B173" s="23"/>
      <c r="C173" s="24"/>
      <c r="D173" s="107" t="s">
        <v>413</v>
      </c>
      <c r="E173" s="108"/>
      <c r="F173" s="109"/>
      <c r="J173" s="34" t="s">
        <v>168</v>
      </c>
      <c r="K173" s="110">
        <f>VLOOKUP($J173,Mapping_V1_V2!E:F,2,FALSE)</f>
        <v>0</v>
      </c>
      <c r="L173" s="111">
        <f>VLOOKUP($J173,Mapping_V1_V2!E:G,3,FALSE)</f>
        <v>0</v>
      </c>
      <c r="M173" s="142"/>
      <c r="N173" s="142" t="s">
        <v>168</v>
      </c>
      <c r="O173" s="57" t="s">
        <v>550</v>
      </c>
      <c r="P173" s="3"/>
      <c r="Q173" s="13"/>
      <c r="R173" s="2"/>
    </row>
    <row r="174" spans="1:18" ht="13.95" customHeight="1" thickBot="1" x14ac:dyDescent="0.35">
      <c r="A174" s="2"/>
      <c r="B174" s="23"/>
      <c r="C174" s="24"/>
      <c r="D174" s="107" t="s">
        <v>555</v>
      </c>
      <c r="E174" s="108"/>
      <c r="F174" s="109"/>
      <c r="J174" s="34" t="s">
        <v>169</v>
      </c>
      <c r="K174" s="110">
        <f>VLOOKUP($J174,Mapping_V1_V2!E:F,2,FALSE)</f>
        <v>0</v>
      </c>
      <c r="L174" s="111">
        <f>VLOOKUP($J174,Mapping_V1_V2!E:G,3,FALSE)</f>
        <v>0</v>
      </c>
      <c r="M174" s="142"/>
      <c r="N174" s="142">
        <v>0</v>
      </c>
      <c r="O174" s="57" t="s">
        <v>471</v>
      </c>
      <c r="P174" s="3"/>
      <c r="Q174" s="13"/>
      <c r="R174" s="2"/>
    </row>
    <row r="175" spans="1:18" ht="13.95" customHeight="1" thickBot="1" x14ac:dyDescent="0.35">
      <c r="A175" s="2"/>
      <c r="B175" s="23"/>
      <c r="C175" s="24"/>
      <c r="D175" s="107" t="s">
        <v>334</v>
      </c>
      <c r="E175" s="108"/>
      <c r="F175" s="109"/>
      <c r="J175" s="34" t="s">
        <v>170</v>
      </c>
      <c r="K175" s="110">
        <f>VLOOKUP($J175,Mapping_V1_V2!E:F,2,FALSE)</f>
        <v>0</v>
      </c>
      <c r="L175" s="111">
        <f>VLOOKUP($J175,Mapping_V1_V2!E:G,3,FALSE)</f>
        <v>0</v>
      </c>
      <c r="M175" s="142"/>
      <c r="N175" s="142" t="s">
        <v>169</v>
      </c>
      <c r="O175" s="57" t="s">
        <v>550</v>
      </c>
      <c r="P175" s="3"/>
      <c r="Q175" s="13"/>
      <c r="R175" s="2"/>
    </row>
    <row r="176" spans="1:18" ht="13.95" customHeight="1" thickBot="1" x14ac:dyDescent="0.35">
      <c r="A176" s="2"/>
      <c r="B176" s="23"/>
      <c r="C176" s="24"/>
      <c r="D176" s="107" t="s">
        <v>335</v>
      </c>
      <c r="E176" s="108"/>
      <c r="F176" s="109"/>
      <c r="J176" s="34" t="s">
        <v>171</v>
      </c>
      <c r="K176" s="110">
        <f>VLOOKUP($J176,Mapping_V1_V2!E:F,2,FALSE)</f>
        <v>0</v>
      </c>
      <c r="L176" s="111">
        <f>VLOOKUP($J176,Mapping_V1_V2!E:G,3,FALSE)</f>
        <v>0</v>
      </c>
      <c r="M176" s="142"/>
      <c r="N176" s="142" t="s">
        <v>170</v>
      </c>
      <c r="O176" s="57" t="s">
        <v>550</v>
      </c>
      <c r="P176" s="3"/>
      <c r="Q176" s="13"/>
      <c r="R176" s="2"/>
    </row>
    <row r="177" spans="1:18" ht="13.95" customHeight="1" thickBot="1" x14ac:dyDescent="0.35">
      <c r="A177" s="2"/>
      <c r="B177" s="23"/>
      <c r="C177" s="24"/>
      <c r="D177" s="107" t="s">
        <v>336</v>
      </c>
      <c r="E177" s="108"/>
      <c r="F177" s="109"/>
      <c r="J177" s="34" t="s">
        <v>172</v>
      </c>
      <c r="K177" s="110">
        <f>VLOOKUP($J177,Mapping_V1_V2!E:F,2,FALSE)</f>
        <v>0</v>
      </c>
      <c r="L177" s="111">
        <f>VLOOKUP($J177,Mapping_V1_V2!E:G,3,FALSE)</f>
        <v>0</v>
      </c>
      <c r="M177" s="142"/>
      <c r="N177" s="142">
        <v>0</v>
      </c>
      <c r="O177" s="57" t="s">
        <v>471</v>
      </c>
      <c r="P177" s="3"/>
      <c r="Q177" s="13"/>
      <c r="R177" s="2"/>
    </row>
    <row r="178" spans="1:18" ht="13.95" customHeight="1" thickBot="1" x14ac:dyDescent="0.35">
      <c r="A178" s="2"/>
      <c r="B178" s="23"/>
      <c r="C178" s="24"/>
      <c r="D178" s="107" t="s">
        <v>337</v>
      </c>
      <c r="E178" s="108"/>
      <c r="F178" s="109"/>
      <c r="J178" s="34" t="s">
        <v>173</v>
      </c>
      <c r="K178" s="110">
        <f>VLOOKUP($J178,Mapping_V1_V2!E:F,2,FALSE)</f>
        <v>0</v>
      </c>
      <c r="L178" s="111">
        <f>VLOOKUP($J178,Mapping_V1_V2!E:G,3,FALSE)</f>
        <v>0</v>
      </c>
      <c r="M178" s="142"/>
      <c r="N178" s="142" t="s">
        <v>171</v>
      </c>
      <c r="O178" s="57" t="s">
        <v>550</v>
      </c>
      <c r="P178" s="3"/>
      <c r="Q178" s="13"/>
      <c r="R178" s="2"/>
    </row>
    <row r="179" spans="1:18" ht="13.95" customHeight="1" thickBot="1" x14ac:dyDescent="0.35">
      <c r="A179" s="2"/>
      <c r="B179" s="23"/>
      <c r="C179" s="24"/>
      <c r="D179" s="107" t="s">
        <v>339</v>
      </c>
      <c r="E179" s="108"/>
      <c r="F179" s="109"/>
      <c r="J179" s="34" t="s">
        <v>174</v>
      </c>
      <c r="K179" s="110">
        <f>VLOOKUP($J179,Mapping_V1_V2!E:F,2,FALSE)</f>
        <v>0</v>
      </c>
      <c r="L179" s="111">
        <f>VLOOKUP($J179,Mapping_V1_V2!E:G,3,FALSE)</f>
        <v>0</v>
      </c>
      <c r="M179" s="142"/>
      <c r="N179" s="142" t="s">
        <v>172</v>
      </c>
      <c r="O179" s="57" t="s">
        <v>550</v>
      </c>
      <c r="P179" s="3"/>
      <c r="Q179" s="13"/>
      <c r="R179" s="2"/>
    </row>
    <row r="180" spans="1:18" ht="13.95" customHeight="1" thickBot="1" x14ac:dyDescent="0.35">
      <c r="A180" s="2"/>
      <c r="B180" s="23"/>
      <c r="C180" s="24"/>
      <c r="D180" s="107" t="s">
        <v>340</v>
      </c>
      <c r="E180" s="108"/>
      <c r="F180" s="109"/>
      <c r="J180" s="34" t="s">
        <v>175</v>
      </c>
      <c r="K180" s="110">
        <f>VLOOKUP($J180,Mapping_V1_V2!E:F,2,FALSE)</f>
        <v>0</v>
      </c>
      <c r="L180" s="111">
        <f>VLOOKUP($J180,Mapping_V1_V2!E:G,3,FALSE)</f>
        <v>0</v>
      </c>
      <c r="M180" s="142"/>
      <c r="N180" s="142" t="s">
        <v>173</v>
      </c>
      <c r="O180" s="57" t="s">
        <v>550</v>
      </c>
      <c r="P180" s="3"/>
      <c r="Q180" s="13"/>
      <c r="R180" s="2"/>
    </row>
    <row r="181" spans="1:18" ht="13.95" customHeight="1" thickBot="1" x14ac:dyDescent="0.35">
      <c r="A181" s="2"/>
      <c r="B181" s="23"/>
      <c r="C181" s="24"/>
      <c r="D181" s="107" t="s">
        <v>341</v>
      </c>
      <c r="E181" s="108"/>
      <c r="F181" s="109"/>
      <c r="J181" s="34" t="s">
        <v>176</v>
      </c>
      <c r="K181" s="110">
        <f>VLOOKUP($J181,Mapping_V1_V2!E:F,2,FALSE)</f>
        <v>0</v>
      </c>
      <c r="L181" s="111">
        <f>VLOOKUP($J181,Mapping_V1_V2!E:G,3,FALSE)</f>
        <v>0</v>
      </c>
      <c r="M181" s="142"/>
      <c r="N181" s="142">
        <v>0</v>
      </c>
      <c r="O181" s="57" t="s">
        <v>471</v>
      </c>
      <c r="P181" s="3"/>
      <c r="Q181" s="13"/>
      <c r="R181" s="2"/>
    </row>
    <row r="182" spans="1:18" ht="13.95" customHeight="1" thickBot="1" x14ac:dyDescent="0.35">
      <c r="A182" s="2"/>
      <c r="B182" s="23"/>
      <c r="C182" s="24"/>
      <c r="D182" s="107" t="s">
        <v>342</v>
      </c>
      <c r="E182" s="108"/>
      <c r="F182" s="109"/>
      <c r="J182" s="34" t="s">
        <v>177</v>
      </c>
      <c r="K182" s="110">
        <f>VLOOKUP($J182,Mapping_V1_V2!E:F,2,FALSE)</f>
        <v>0</v>
      </c>
      <c r="L182" s="111">
        <f>VLOOKUP($J182,Mapping_V1_V2!E:G,3,FALSE)</f>
        <v>0</v>
      </c>
      <c r="M182" s="142"/>
      <c r="N182" s="142" t="s">
        <v>177</v>
      </c>
      <c r="O182" s="57" t="s">
        <v>550</v>
      </c>
      <c r="P182" s="3"/>
      <c r="Q182" s="13"/>
      <c r="R182" s="2"/>
    </row>
    <row r="183" spans="1:18" ht="13.95" customHeight="1" thickBot="1" x14ac:dyDescent="0.35">
      <c r="A183" s="2"/>
      <c r="B183" s="23"/>
      <c r="C183" s="24"/>
      <c r="D183" s="107" t="s">
        <v>343</v>
      </c>
      <c r="E183" s="108"/>
      <c r="F183" s="109"/>
      <c r="J183" s="34" t="s">
        <v>178</v>
      </c>
      <c r="K183" s="110">
        <f>VLOOKUP($J183,Mapping_V1_V2!E:F,2,FALSE)</f>
        <v>0</v>
      </c>
      <c r="L183" s="111">
        <f>VLOOKUP($J183,Mapping_V1_V2!E:G,3,FALSE)</f>
        <v>0</v>
      </c>
      <c r="M183" s="142"/>
      <c r="N183" s="142" t="s">
        <v>178</v>
      </c>
      <c r="O183" s="57" t="s">
        <v>550</v>
      </c>
      <c r="P183" s="3"/>
      <c r="Q183" s="13"/>
      <c r="R183" s="2"/>
    </row>
    <row r="184" spans="1:18" ht="13.95" customHeight="1" thickBot="1" x14ac:dyDescent="0.35">
      <c r="A184" s="2"/>
      <c r="B184" s="23"/>
      <c r="C184" s="24"/>
      <c r="D184" s="107" t="s">
        <v>344</v>
      </c>
      <c r="E184" s="108"/>
      <c r="F184" s="109"/>
      <c r="J184" s="34" t="s">
        <v>179</v>
      </c>
      <c r="K184" s="110">
        <f>VLOOKUP($J184,Mapping_V1_V2!E:F,2,FALSE)</f>
        <v>0</v>
      </c>
      <c r="L184" s="111">
        <f>VLOOKUP($J184,Mapping_V1_V2!E:G,3,FALSE)</f>
        <v>0</v>
      </c>
      <c r="M184" s="142"/>
      <c r="N184" s="142" t="s">
        <v>179</v>
      </c>
      <c r="O184" s="57" t="s">
        <v>550</v>
      </c>
      <c r="P184" s="3"/>
      <c r="Q184" s="13"/>
      <c r="R184" s="2"/>
    </row>
    <row r="185" spans="1:18" ht="13.95" customHeight="1" thickBot="1" x14ac:dyDescent="0.35">
      <c r="A185" s="2"/>
      <c r="B185" s="23"/>
      <c r="C185" s="24"/>
      <c r="D185" s="107" t="s">
        <v>345</v>
      </c>
      <c r="E185" s="108"/>
      <c r="F185" s="109"/>
      <c r="J185" s="34" t="s">
        <v>180</v>
      </c>
      <c r="K185" s="110">
        <f>VLOOKUP($J185,Mapping_V1_V2!E:F,2,FALSE)</f>
        <v>0</v>
      </c>
      <c r="L185" s="111">
        <f>VLOOKUP($J185,Mapping_V1_V2!E:G,3,FALSE)</f>
        <v>0</v>
      </c>
      <c r="M185" s="142"/>
      <c r="N185" s="142" t="s">
        <v>182</v>
      </c>
      <c r="O185" s="57" t="s">
        <v>551</v>
      </c>
      <c r="P185" s="3"/>
      <c r="Q185" s="13"/>
      <c r="R185" s="2"/>
    </row>
    <row r="186" spans="1:18" ht="13.95" customHeight="1" thickBot="1" x14ac:dyDescent="0.35">
      <c r="A186" s="2"/>
      <c r="B186" s="23"/>
      <c r="C186" s="24"/>
      <c r="D186" s="107" t="s">
        <v>346</v>
      </c>
      <c r="E186" s="108"/>
      <c r="F186" s="109"/>
      <c r="J186" s="34" t="s">
        <v>181</v>
      </c>
      <c r="K186" s="110">
        <f>VLOOKUP($J186,Mapping_V1_V2!E:F,2,FALSE)</f>
        <v>0</v>
      </c>
      <c r="L186" s="111">
        <f>VLOOKUP($J186,Mapping_V1_V2!E:G,3,FALSE)</f>
        <v>0</v>
      </c>
      <c r="M186" s="142"/>
      <c r="N186" s="142" t="s">
        <v>180</v>
      </c>
      <c r="O186" s="57" t="s">
        <v>550</v>
      </c>
      <c r="P186" s="3"/>
      <c r="Q186" s="13"/>
      <c r="R186" s="2"/>
    </row>
    <row r="187" spans="1:18" ht="13.95" customHeight="1" thickBot="1" x14ac:dyDescent="0.35">
      <c r="A187" s="2"/>
      <c r="B187" s="23"/>
      <c r="C187" s="24"/>
      <c r="D187" s="107" t="s">
        <v>347</v>
      </c>
      <c r="E187" s="108"/>
      <c r="F187" s="109"/>
      <c r="J187" s="34" t="s">
        <v>182</v>
      </c>
      <c r="K187" s="110">
        <f>VLOOKUP($J187,Mapping_V1_V2!E:F,2,FALSE)</f>
        <v>0</v>
      </c>
      <c r="L187" s="111">
        <f>VLOOKUP($J187,Mapping_V1_V2!E:G,3,FALSE)</f>
        <v>0</v>
      </c>
      <c r="M187" s="142"/>
      <c r="N187" s="142" t="s">
        <v>181</v>
      </c>
      <c r="O187" s="57" t="s">
        <v>550</v>
      </c>
      <c r="P187" s="3"/>
      <c r="Q187" s="13"/>
      <c r="R187" s="2"/>
    </row>
    <row r="188" spans="1:18" ht="13.95" customHeight="1" thickBot="1" x14ac:dyDescent="0.35">
      <c r="A188" s="2"/>
      <c r="B188" s="23"/>
      <c r="C188" s="24"/>
      <c r="D188" s="107" t="s">
        <v>348</v>
      </c>
      <c r="E188" s="108"/>
      <c r="F188" s="109"/>
      <c r="J188" s="34" t="s">
        <v>183</v>
      </c>
      <c r="K188" s="110">
        <f>VLOOKUP($J188,Mapping_V1_V2!E:F,2,FALSE)</f>
        <v>0</v>
      </c>
      <c r="L188" s="111">
        <f>VLOOKUP($J188,Mapping_V1_V2!E:G,3,FALSE)</f>
        <v>0</v>
      </c>
      <c r="M188" s="142"/>
      <c r="N188" s="142" t="s">
        <v>183</v>
      </c>
      <c r="O188" s="57" t="s">
        <v>550</v>
      </c>
      <c r="P188" s="3"/>
      <c r="Q188" s="13"/>
      <c r="R188" s="2"/>
    </row>
    <row r="189" spans="1:18" ht="13.95" customHeight="1" thickBot="1" x14ac:dyDescent="0.35">
      <c r="A189" s="2"/>
      <c r="B189" s="23"/>
      <c r="C189" s="24"/>
      <c r="D189" s="107" t="s">
        <v>349</v>
      </c>
      <c r="E189" s="108"/>
      <c r="F189" s="109"/>
      <c r="J189" s="34" t="s">
        <v>184</v>
      </c>
      <c r="K189" s="110">
        <f>VLOOKUP($J189,Mapping_V1_V2!E:F,2,FALSE)</f>
        <v>0</v>
      </c>
      <c r="L189" s="111">
        <f>VLOOKUP($J189,Mapping_V1_V2!E:G,3,FALSE)</f>
        <v>0</v>
      </c>
      <c r="M189" s="142"/>
      <c r="N189" s="142" t="s">
        <v>184</v>
      </c>
      <c r="O189" s="57" t="s">
        <v>550</v>
      </c>
      <c r="P189" s="3"/>
      <c r="Q189" s="13"/>
      <c r="R189" s="2"/>
    </row>
    <row r="190" spans="1:18" ht="13.95" customHeight="1" thickBot="1" x14ac:dyDescent="0.35">
      <c r="A190" s="2"/>
      <c r="B190" s="23"/>
      <c r="C190" s="24"/>
      <c r="D190" s="107" t="s">
        <v>350</v>
      </c>
      <c r="E190" s="108"/>
      <c r="F190" s="109"/>
      <c r="J190" s="34" t="s">
        <v>185</v>
      </c>
      <c r="K190" s="110">
        <f>VLOOKUP($J190,Mapping_V1_V2!E:F,2,FALSE)</f>
        <v>0</v>
      </c>
      <c r="L190" s="111">
        <f>VLOOKUP($J190,Mapping_V1_V2!E:G,3,FALSE)</f>
        <v>0</v>
      </c>
      <c r="M190" s="142"/>
      <c r="N190" s="142" t="s">
        <v>185</v>
      </c>
      <c r="O190" s="57" t="s">
        <v>550</v>
      </c>
      <c r="P190" s="3"/>
      <c r="Q190" s="13"/>
      <c r="R190" s="2"/>
    </row>
    <row r="191" spans="1:18" ht="13.95" customHeight="1" thickBot="1" x14ac:dyDescent="0.35">
      <c r="A191" s="2"/>
      <c r="B191" s="23"/>
      <c r="C191" s="24"/>
      <c r="D191" s="107" t="s">
        <v>351</v>
      </c>
      <c r="E191" s="108"/>
      <c r="F191" s="109"/>
      <c r="J191" s="34" t="s">
        <v>186</v>
      </c>
      <c r="K191" s="110">
        <f>VLOOKUP($J191,Mapping_V1_V2!E:F,2,FALSE)</f>
        <v>0</v>
      </c>
      <c r="L191" s="111">
        <f>VLOOKUP($J191,Mapping_V1_V2!E:G,3,FALSE)</f>
        <v>0</v>
      </c>
      <c r="M191" s="142"/>
      <c r="N191" s="142" t="s">
        <v>186</v>
      </c>
      <c r="O191" s="57" t="s">
        <v>550</v>
      </c>
      <c r="P191" s="3"/>
      <c r="Q191" s="13"/>
      <c r="R191" s="2"/>
    </row>
    <row r="192" spans="1:18" ht="13.95" customHeight="1" thickBot="1" x14ac:dyDescent="0.35">
      <c r="A192" s="2"/>
      <c r="B192" s="23"/>
      <c r="C192" s="24"/>
      <c r="D192" s="107" t="s">
        <v>352</v>
      </c>
      <c r="E192" s="108"/>
      <c r="F192" s="109"/>
      <c r="J192" s="34" t="s">
        <v>187</v>
      </c>
      <c r="K192" s="110">
        <f>VLOOKUP($J192,Mapping_V1_V2!E:F,2,FALSE)</f>
        <v>0</v>
      </c>
      <c r="L192" s="111">
        <f>VLOOKUP($J192,Mapping_V1_V2!E:G,3,FALSE)</f>
        <v>0</v>
      </c>
      <c r="M192" s="142"/>
      <c r="N192" s="142" t="s">
        <v>187</v>
      </c>
      <c r="O192" s="57" t="s">
        <v>550</v>
      </c>
      <c r="P192" s="3"/>
      <c r="Q192" s="13"/>
      <c r="R192" s="2"/>
    </row>
    <row r="193" spans="1:18" ht="13.95" customHeight="1" thickBot="1" x14ac:dyDescent="0.35">
      <c r="A193" s="2"/>
      <c r="B193" s="23"/>
      <c r="C193" s="24"/>
      <c r="D193" s="107" t="s">
        <v>353</v>
      </c>
      <c r="E193" s="108"/>
      <c r="F193" s="109"/>
      <c r="J193" s="34" t="s">
        <v>188</v>
      </c>
      <c r="K193" s="110">
        <f>VLOOKUP($J193,Mapping_V1_V2!E:F,2,FALSE)</f>
        <v>0</v>
      </c>
      <c r="L193" s="111">
        <f>VLOOKUP($J193,Mapping_V1_V2!E:G,3,FALSE)</f>
        <v>0</v>
      </c>
      <c r="M193" s="142"/>
      <c r="N193" s="142" t="s">
        <v>188</v>
      </c>
      <c r="O193" s="57" t="s">
        <v>550</v>
      </c>
      <c r="P193" s="3"/>
      <c r="Q193" s="13"/>
      <c r="R193" s="2"/>
    </row>
    <row r="194" spans="1:18" ht="13.95" customHeight="1" thickBot="1" x14ac:dyDescent="0.35">
      <c r="A194" s="2"/>
      <c r="B194" s="23"/>
      <c r="C194" s="24"/>
      <c r="D194" s="107" t="s">
        <v>354</v>
      </c>
      <c r="E194" s="108"/>
      <c r="F194" s="109"/>
      <c r="J194" s="34" t="s">
        <v>189</v>
      </c>
      <c r="K194" s="110">
        <f>VLOOKUP($J194,Mapping_V1_V2!E:F,2,FALSE)</f>
        <v>0</v>
      </c>
      <c r="L194" s="111">
        <f>VLOOKUP($J194,Mapping_V1_V2!E:G,3,FALSE)</f>
        <v>0</v>
      </c>
      <c r="M194" s="142"/>
      <c r="N194" s="142" t="s">
        <v>189</v>
      </c>
      <c r="O194" s="57" t="s">
        <v>550</v>
      </c>
      <c r="P194" s="3"/>
      <c r="Q194" s="13"/>
      <c r="R194" s="2"/>
    </row>
    <row r="195" spans="1:18" ht="13.95" customHeight="1" thickBot="1" x14ac:dyDescent="0.35">
      <c r="A195" s="2"/>
      <c r="B195" s="23"/>
      <c r="C195" s="24"/>
      <c r="D195" s="107" t="s">
        <v>355</v>
      </c>
      <c r="E195" s="108"/>
      <c r="F195" s="109"/>
      <c r="J195" s="34" t="s">
        <v>190</v>
      </c>
      <c r="K195" s="110">
        <f>VLOOKUP($J195,Mapping_V1_V2!E:F,2,FALSE)</f>
        <v>0</v>
      </c>
      <c r="L195" s="111">
        <f>VLOOKUP($J195,Mapping_V1_V2!E:G,3,FALSE)</f>
        <v>0</v>
      </c>
      <c r="M195" s="142"/>
      <c r="N195" s="142" t="s">
        <v>190</v>
      </c>
      <c r="O195" s="57" t="s">
        <v>550</v>
      </c>
      <c r="P195" s="3"/>
      <c r="Q195" s="13"/>
      <c r="R195" s="2"/>
    </row>
    <row r="196" spans="1:18" ht="13.95" customHeight="1" thickBot="1" x14ac:dyDescent="0.35">
      <c r="A196" s="2"/>
      <c r="B196" s="23"/>
      <c r="C196" s="24"/>
      <c r="D196" s="107" t="s">
        <v>356</v>
      </c>
      <c r="E196" s="108"/>
      <c r="F196" s="109"/>
      <c r="J196" s="34" t="s">
        <v>191</v>
      </c>
      <c r="K196" s="110">
        <f>VLOOKUP($J196,Mapping_V1_V2!E:F,2,FALSE)</f>
        <v>0</v>
      </c>
      <c r="L196" s="111">
        <f>VLOOKUP($J196,Mapping_V1_V2!E:G,3,FALSE)</f>
        <v>0</v>
      </c>
      <c r="M196" s="142"/>
      <c r="N196" s="142" t="s">
        <v>193</v>
      </c>
      <c r="O196" s="57" t="s">
        <v>551</v>
      </c>
      <c r="P196" s="3"/>
      <c r="Q196" s="13"/>
      <c r="R196" s="2"/>
    </row>
    <row r="197" spans="1:18" ht="13.95" customHeight="1" thickBot="1" x14ac:dyDescent="0.35">
      <c r="A197" s="2"/>
      <c r="B197" s="23"/>
      <c r="C197" s="24"/>
      <c r="D197" s="107" t="s">
        <v>357</v>
      </c>
      <c r="E197" s="108"/>
      <c r="F197" s="109"/>
      <c r="J197" s="34" t="s">
        <v>192</v>
      </c>
      <c r="K197" s="110">
        <f>VLOOKUP($J197,Mapping_V1_V2!E:F,2,FALSE)</f>
        <v>0</v>
      </c>
      <c r="L197" s="111">
        <f>VLOOKUP($J197,Mapping_V1_V2!E:G,3,FALSE)</f>
        <v>0</v>
      </c>
      <c r="M197" s="142"/>
      <c r="N197" s="142" t="s">
        <v>191</v>
      </c>
      <c r="O197" s="57" t="s">
        <v>550</v>
      </c>
      <c r="P197" s="3"/>
      <c r="Q197" s="13"/>
      <c r="R197" s="2"/>
    </row>
    <row r="198" spans="1:18" ht="13.95" customHeight="1" thickBot="1" x14ac:dyDescent="0.35">
      <c r="A198" s="2"/>
      <c r="B198" s="23"/>
      <c r="C198" s="24"/>
      <c r="D198" s="107" t="s">
        <v>358</v>
      </c>
      <c r="E198" s="108"/>
      <c r="F198" s="109"/>
      <c r="J198" s="34" t="s">
        <v>193</v>
      </c>
      <c r="K198" s="110">
        <f>VLOOKUP($J198,Mapping_V1_V2!E:F,2,FALSE)</f>
        <v>0</v>
      </c>
      <c r="L198" s="111">
        <f>VLOOKUP($J198,Mapping_V1_V2!E:G,3,FALSE)</f>
        <v>0</v>
      </c>
      <c r="M198" s="142"/>
      <c r="N198" s="142" t="s">
        <v>192</v>
      </c>
      <c r="O198" s="57" t="s">
        <v>550</v>
      </c>
      <c r="P198" s="3"/>
      <c r="Q198" s="13"/>
      <c r="R198" s="2"/>
    </row>
    <row r="199" spans="1:18" ht="13.95" customHeight="1" thickBot="1" x14ac:dyDescent="0.35">
      <c r="A199" s="2"/>
      <c r="B199" s="23"/>
      <c r="C199" s="24"/>
      <c r="D199" s="107" t="s">
        <v>359</v>
      </c>
      <c r="E199" s="108"/>
      <c r="F199" s="109"/>
      <c r="J199" s="34" t="s">
        <v>194</v>
      </c>
      <c r="K199" s="110">
        <f>VLOOKUP($J199,Mapping_V1_V2!E:F,2,FALSE)</f>
        <v>0</v>
      </c>
      <c r="L199" s="111">
        <f>VLOOKUP($J199,Mapping_V1_V2!E:G,3,FALSE)</f>
        <v>0</v>
      </c>
      <c r="M199" s="142"/>
      <c r="N199" s="142" t="s">
        <v>194</v>
      </c>
      <c r="O199" s="57" t="s">
        <v>551</v>
      </c>
      <c r="P199" s="3"/>
      <c r="Q199" s="13"/>
      <c r="R199" s="2"/>
    </row>
    <row r="200" spans="1:18" ht="13.95" customHeight="1" thickBot="1" x14ac:dyDescent="0.35">
      <c r="A200" s="2"/>
      <c r="B200" s="23"/>
      <c r="C200" s="24"/>
      <c r="D200" s="107" t="s">
        <v>360</v>
      </c>
      <c r="E200" s="108"/>
      <c r="F200" s="109"/>
      <c r="J200" s="34" t="s">
        <v>195</v>
      </c>
      <c r="K200" s="110">
        <f>VLOOKUP($J200,Mapping_V1_V2!E:F,2,FALSE)</f>
        <v>0</v>
      </c>
      <c r="L200" s="111">
        <f>VLOOKUP($J200,Mapping_V1_V2!E:G,3,FALSE)</f>
        <v>0</v>
      </c>
      <c r="M200" s="142"/>
      <c r="N200" s="142" t="s">
        <v>195</v>
      </c>
      <c r="O200" s="57" t="s">
        <v>550</v>
      </c>
      <c r="P200" s="3"/>
      <c r="Q200" s="13"/>
      <c r="R200" s="2"/>
    </row>
    <row r="201" spans="1:18" ht="13.95" customHeight="1" thickBot="1" x14ac:dyDescent="0.35">
      <c r="A201" s="2"/>
      <c r="B201" s="23"/>
      <c r="C201" s="24"/>
      <c r="D201" s="107" t="s">
        <v>361</v>
      </c>
      <c r="E201" s="108"/>
      <c r="F201" s="109"/>
      <c r="J201" s="34" t="s">
        <v>196</v>
      </c>
      <c r="K201" s="110">
        <f>VLOOKUP($J201,Mapping_V1_V2!E:F,2,FALSE)</f>
        <v>0</v>
      </c>
      <c r="L201" s="111">
        <f>VLOOKUP($J201,Mapping_V1_V2!E:G,3,FALSE)</f>
        <v>0</v>
      </c>
      <c r="M201" s="142"/>
      <c r="N201" s="142" t="s">
        <v>196</v>
      </c>
      <c r="O201" s="57" t="s">
        <v>550</v>
      </c>
      <c r="P201" s="3"/>
      <c r="Q201" s="13"/>
      <c r="R201" s="2"/>
    </row>
    <row r="202" spans="1:18" ht="13.95" customHeight="1" thickBot="1" x14ac:dyDescent="0.35">
      <c r="A202" s="2"/>
      <c r="B202" s="23"/>
      <c r="C202" s="24"/>
      <c r="D202" s="107" t="s">
        <v>362</v>
      </c>
      <c r="E202" s="108"/>
      <c r="F202" s="109"/>
      <c r="J202" s="34" t="s">
        <v>197</v>
      </c>
      <c r="K202" s="110">
        <f>VLOOKUP($J202,Mapping_V1_V2!E:F,2,FALSE)</f>
        <v>0</v>
      </c>
      <c r="L202" s="111">
        <f>VLOOKUP($J202,Mapping_V1_V2!E:G,3,FALSE)</f>
        <v>0</v>
      </c>
      <c r="M202" s="142"/>
      <c r="N202" s="142" t="s">
        <v>197</v>
      </c>
      <c r="O202" s="57" t="s">
        <v>550</v>
      </c>
      <c r="P202" s="3"/>
      <c r="Q202" s="13"/>
      <c r="R202" s="2"/>
    </row>
    <row r="203" spans="1:18" ht="13.95" customHeight="1" thickBot="1" x14ac:dyDescent="0.35">
      <c r="A203" s="2"/>
      <c r="B203" s="23"/>
      <c r="C203" s="24"/>
      <c r="D203" s="107" t="s">
        <v>556</v>
      </c>
      <c r="E203" s="108"/>
      <c r="F203" s="109"/>
      <c r="J203" s="34" t="s">
        <v>198</v>
      </c>
      <c r="K203" s="110">
        <f>VLOOKUP($J203,Mapping_V1_V2!E:F,2,FALSE)</f>
        <v>0</v>
      </c>
      <c r="L203" s="111">
        <f>VLOOKUP($J203,Mapping_V1_V2!E:G,3,FALSE)</f>
        <v>0</v>
      </c>
      <c r="M203" s="142"/>
      <c r="N203" s="142" t="s">
        <v>198</v>
      </c>
      <c r="O203" s="57" t="s">
        <v>550</v>
      </c>
      <c r="P203" s="3"/>
      <c r="Q203" s="13"/>
      <c r="R203" s="2"/>
    </row>
    <row r="204" spans="1:18" ht="13.95" customHeight="1" thickBot="1" x14ac:dyDescent="0.35">
      <c r="A204" s="2"/>
      <c r="B204" s="23"/>
      <c r="C204" s="24"/>
      <c r="D204" s="107" t="s">
        <v>248</v>
      </c>
      <c r="E204" s="108"/>
      <c r="F204" s="109"/>
      <c r="J204" s="34" t="s">
        <v>199</v>
      </c>
      <c r="K204" s="110">
        <f>VLOOKUP($J204,Mapping_V1_V2!E:F,2,FALSE)</f>
        <v>0</v>
      </c>
      <c r="L204" s="111">
        <f>VLOOKUP($J204,Mapping_V1_V2!E:G,3,FALSE)</f>
        <v>0</v>
      </c>
      <c r="M204" s="142"/>
      <c r="N204" s="142" t="s">
        <v>199</v>
      </c>
      <c r="O204" s="57" t="s">
        <v>550</v>
      </c>
      <c r="P204" s="3"/>
      <c r="Q204" s="13"/>
      <c r="R204" s="2"/>
    </row>
    <row r="205" spans="1:18" ht="13.95" customHeight="1" thickBot="1" x14ac:dyDescent="0.35">
      <c r="A205" s="2"/>
      <c r="B205" s="23"/>
      <c r="C205" s="24"/>
      <c r="D205" s="107" t="s">
        <v>249</v>
      </c>
      <c r="E205" s="108"/>
      <c r="F205" s="109"/>
      <c r="J205" s="34" t="s">
        <v>200</v>
      </c>
      <c r="K205" s="110">
        <f>VLOOKUP($J205,Mapping_V1_V2!E:F,2,FALSE)</f>
        <v>0</v>
      </c>
      <c r="L205" s="111">
        <f>VLOOKUP($J205,Mapping_V1_V2!E:G,3,FALSE)</f>
        <v>0</v>
      </c>
      <c r="M205" s="142"/>
      <c r="N205" s="142" t="s">
        <v>200</v>
      </c>
      <c r="O205" s="57" t="s">
        <v>550</v>
      </c>
      <c r="P205" s="3"/>
      <c r="Q205" s="13"/>
      <c r="R205" s="2"/>
    </row>
    <row r="206" spans="1:18" ht="13.95" customHeight="1" thickBot="1" x14ac:dyDescent="0.35">
      <c r="A206" s="2"/>
      <c r="B206" s="23"/>
      <c r="C206" s="24"/>
      <c r="D206" s="107" t="s">
        <v>250</v>
      </c>
      <c r="E206" s="108"/>
      <c r="F206" s="109"/>
      <c r="J206" s="34" t="s">
        <v>201</v>
      </c>
      <c r="K206" s="110">
        <f>VLOOKUP($J206,Mapping_V1_V2!E:F,2,FALSE)</f>
        <v>0</v>
      </c>
      <c r="L206" s="111">
        <f>VLOOKUP($J206,Mapping_V1_V2!E:G,3,FALSE)</f>
        <v>0</v>
      </c>
      <c r="M206" s="142"/>
      <c r="N206" s="142" t="s">
        <v>201</v>
      </c>
      <c r="O206" s="57" t="s">
        <v>550</v>
      </c>
      <c r="P206" s="3"/>
      <c r="Q206" s="13"/>
      <c r="R206" s="2"/>
    </row>
    <row r="207" spans="1:18" ht="13.95" customHeight="1" thickBot="1" x14ac:dyDescent="0.35">
      <c r="A207" s="2"/>
      <c r="B207" s="23"/>
      <c r="C207" s="24"/>
      <c r="D207" s="107" t="s">
        <v>251</v>
      </c>
      <c r="E207" s="108"/>
      <c r="F207" s="109"/>
      <c r="J207" s="34" t="s">
        <v>202</v>
      </c>
      <c r="K207" s="110">
        <f>VLOOKUP($J207,Mapping_V1_V2!E:F,2,FALSE)</f>
        <v>0</v>
      </c>
      <c r="L207" s="111">
        <f>VLOOKUP($J207,Mapping_V1_V2!E:G,3,FALSE)</f>
        <v>0</v>
      </c>
      <c r="M207" s="142"/>
      <c r="N207" s="142" t="s">
        <v>202</v>
      </c>
      <c r="O207" s="57" t="s">
        <v>550</v>
      </c>
      <c r="P207" s="3"/>
      <c r="Q207" s="13"/>
      <c r="R207" s="2"/>
    </row>
    <row r="208" spans="1:18" ht="13.95" customHeight="1" thickBot="1" x14ac:dyDescent="0.35">
      <c r="A208" s="2"/>
      <c r="B208" s="23"/>
      <c r="C208" s="24"/>
      <c r="D208" s="107" t="s">
        <v>252</v>
      </c>
      <c r="E208" s="108"/>
      <c r="F208" s="109"/>
      <c r="J208" s="34" t="s">
        <v>203</v>
      </c>
      <c r="K208" s="110">
        <f>VLOOKUP($J208,Mapping_V1_V2!E:F,2,FALSE)</f>
        <v>0</v>
      </c>
      <c r="L208" s="111">
        <f>VLOOKUP($J208,Mapping_V1_V2!E:G,3,FALSE)</f>
        <v>0</v>
      </c>
      <c r="M208" s="142"/>
      <c r="N208" s="142" t="s">
        <v>203</v>
      </c>
      <c r="O208" s="57" t="s">
        <v>550</v>
      </c>
      <c r="P208" s="3"/>
      <c r="Q208" s="13"/>
      <c r="R208" s="2"/>
    </row>
    <row r="209" spans="1:18" ht="13.95" customHeight="1" thickBot="1" x14ac:dyDescent="0.35">
      <c r="A209" s="2"/>
      <c r="B209" s="23"/>
      <c r="C209" s="24"/>
      <c r="D209" s="107" t="s">
        <v>253</v>
      </c>
      <c r="E209" s="108"/>
      <c r="F209" s="109"/>
      <c r="J209" s="34" t="s">
        <v>204</v>
      </c>
      <c r="K209" s="110">
        <f>VLOOKUP($J209,Mapping_V1_V2!E:F,2,FALSE)</f>
        <v>0</v>
      </c>
      <c r="L209" s="111">
        <f>VLOOKUP($J209,Mapping_V1_V2!E:G,3,FALSE)</f>
        <v>0</v>
      </c>
      <c r="M209" s="142"/>
      <c r="N209" s="142" t="s">
        <v>204</v>
      </c>
      <c r="O209" s="57" t="s">
        <v>550</v>
      </c>
      <c r="P209" s="3"/>
      <c r="Q209" s="13"/>
      <c r="R209" s="2"/>
    </row>
    <row r="210" spans="1:18" ht="13.95" customHeight="1" thickBot="1" x14ac:dyDescent="0.35">
      <c r="A210" s="2"/>
      <c r="B210" s="23"/>
      <c r="C210" s="24"/>
      <c r="D210" s="107" t="s">
        <v>254</v>
      </c>
      <c r="E210" s="108"/>
      <c r="F210" s="109"/>
      <c r="J210" s="34" t="s">
        <v>205</v>
      </c>
      <c r="K210" s="110">
        <f>VLOOKUP($J210,Mapping_V1_V2!E:F,2,FALSE)</f>
        <v>0</v>
      </c>
      <c r="L210" s="111">
        <f>VLOOKUP($J210,Mapping_V1_V2!E:G,3,FALSE)</f>
        <v>0</v>
      </c>
      <c r="M210" s="142"/>
      <c r="N210" s="142" t="s">
        <v>205</v>
      </c>
      <c r="O210" s="57" t="s">
        <v>550</v>
      </c>
      <c r="P210" s="3"/>
      <c r="Q210" s="13"/>
      <c r="R210" s="2"/>
    </row>
    <row r="211" spans="1:18" ht="13.95" customHeight="1" thickBot="1" x14ac:dyDescent="0.35">
      <c r="A211" s="2"/>
      <c r="B211" s="23"/>
      <c r="C211" s="24"/>
      <c r="D211" s="107" t="s">
        <v>255</v>
      </c>
      <c r="E211" s="108"/>
      <c r="F211" s="109"/>
      <c r="J211" s="34" t="s">
        <v>206</v>
      </c>
      <c r="K211" s="110">
        <f>VLOOKUP($J211,Mapping_V1_V2!E:F,2,FALSE)</f>
        <v>0</v>
      </c>
      <c r="L211" s="111">
        <f>VLOOKUP($J211,Mapping_V1_V2!E:G,3,FALSE)</f>
        <v>0</v>
      </c>
      <c r="M211" s="142"/>
      <c r="N211" s="142" t="s">
        <v>206</v>
      </c>
      <c r="O211" s="57" t="s">
        <v>550</v>
      </c>
      <c r="P211" s="3"/>
      <c r="Q211" s="13"/>
      <c r="R211" s="2"/>
    </row>
    <row r="212" spans="1:18" ht="13.95" customHeight="1" thickBot="1" x14ac:dyDescent="0.35">
      <c r="A212" s="2"/>
      <c r="B212" s="23"/>
      <c r="C212" s="24"/>
      <c r="D212" s="107" t="s">
        <v>256</v>
      </c>
      <c r="E212" s="108"/>
      <c r="F212" s="109"/>
      <c r="J212" s="34" t="s">
        <v>207</v>
      </c>
      <c r="K212" s="110">
        <f>VLOOKUP($J212,Mapping_V1_V2!E:F,2,FALSE)</f>
        <v>0</v>
      </c>
      <c r="L212" s="111">
        <f>VLOOKUP($J212,Mapping_V1_V2!E:G,3,FALSE)</f>
        <v>0</v>
      </c>
      <c r="M212" s="142"/>
      <c r="N212" s="142" t="s">
        <v>207</v>
      </c>
      <c r="O212" s="57" t="s">
        <v>550</v>
      </c>
      <c r="P212" s="3"/>
      <c r="Q212" s="13"/>
      <c r="R212" s="2"/>
    </row>
    <row r="213" spans="1:18" ht="13.95" customHeight="1" thickBot="1" x14ac:dyDescent="0.35">
      <c r="A213" s="2"/>
      <c r="B213" s="23"/>
      <c r="C213" s="24"/>
      <c r="D213" s="107" t="s">
        <v>257</v>
      </c>
      <c r="E213" s="108"/>
      <c r="F213" s="109"/>
      <c r="J213" s="34" t="s">
        <v>208</v>
      </c>
      <c r="K213" s="110">
        <f>VLOOKUP($J213,Mapping_V1_V2!E:F,2,FALSE)</f>
        <v>0</v>
      </c>
      <c r="L213" s="111">
        <f>VLOOKUP($J213,Mapping_V1_V2!E:G,3,FALSE)</f>
        <v>0</v>
      </c>
      <c r="M213" s="142"/>
      <c r="N213" s="142" t="s">
        <v>208</v>
      </c>
      <c r="O213" s="57" t="s">
        <v>550</v>
      </c>
      <c r="P213" s="3"/>
      <c r="Q213" s="13"/>
      <c r="R213" s="2"/>
    </row>
    <row r="214" spans="1:18" ht="13.95" customHeight="1" thickBot="1" x14ac:dyDescent="0.35">
      <c r="A214" s="2"/>
      <c r="B214" s="23"/>
      <c r="C214" s="24"/>
      <c r="D214" s="107" t="s">
        <v>258</v>
      </c>
      <c r="E214" s="108"/>
      <c r="F214" s="109"/>
      <c r="J214" s="34" t="s">
        <v>209</v>
      </c>
      <c r="K214" s="110">
        <f>VLOOKUP($J214,Mapping_V1_V2!E:F,2,FALSE)</f>
        <v>0</v>
      </c>
      <c r="L214" s="111">
        <f>VLOOKUP($J214,Mapping_V1_V2!E:G,3,FALSE)</f>
        <v>0</v>
      </c>
      <c r="M214" s="142"/>
      <c r="N214" s="142" t="s">
        <v>209</v>
      </c>
      <c r="O214" s="57" t="s">
        <v>550</v>
      </c>
      <c r="P214" s="3"/>
      <c r="Q214" s="13"/>
      <c r="R214" s="2"/>
    </row>
    <row r="215" spans="1:18" ht="13.95" customHeight="1" thickBot="1" x14ac:dyDescent="0.35">
      <c r="A215" s="2"/>
      <c r="B215" s="23"/>
      <c r="C215" s="24"/>
      <c r="D215" s="107" t="s">
        <v>259</v>
      </c>
      <c r="E215" s="108"/>
      <c r="F215" s="109"/>
      <c r="J215" s="34" t="s">
        <v>210</v>
      </c>
      <c r="K215" s="110">
        <f>VLOOKUP($J215,Mapping_V1_V2!E:F,2,FALSE)</f>
        <v>0</v>
      </c>
      <c r="L215" s="111">
        <f>VLOOKUP($J215,Mapping_V1_V2!E:G,3,FALSE)</f>
        <v>0</v>
      </c>
      <c r="M215" s="142"/>
      <c r="N215" s="142" t="s">
        <v>210</v>
      </c>
      <c r="O215" s="57" t="s">
        <v>550</v>
      </c>
      <c r="P215" s="3"/>
      <c r="Q215" s="13"/>
      <c r="R215" s="2"/>
    </row>
    <row r="216" spans="1:18" ht="13.95" customHeight="1" thickBot="1" x14ac:dyDescent="0.35">
      <c r="A216" s="2"/>
      <c r="B216" s="23"/>
      <c r="C216" s="24"/>
      <c r="D216" s="107" t="s">
        <v>260</v>
      </c>
      <c r="E216" s="108"/>
      <c r="F216" s="109"/>
      <c r="J216" s="34" t="s">
        <v>211</v>
      </c>
      <c r="K216" s="110">
        <f>VLOOKUP($J216,Mapping_V1_V2!E:F,2,FALSE)</f>
        <v>0</v>
      </c>
      <c r="L216" s="111">
        <f>VLOOKUP($J216,Mapping_V1_V2!E:G,3,FALSE)</f>
        <v>0</v>
      </c>
      <c r="M216" s="142"/>
      <c r="N216" s="142" t="s">
        <v>211</v>
      </c>
      <c r="O216" s="57" t="s">
        <v>550</v>
      </c>
      <c r="P216" s="3"/>
      <c r="Q216" s="13"/>
      <c r="R216" s="2"/>
    </row>
    <row r="217" spans="1:18" ht="13.95" customHeight="1" thickBot="1" x14ac:dyDescent="0.35">
      <c r="A217" s="2"/>
      <c r="B217" s="23"/>
      <c r="C217" s="24"/>
      <c r="D217" s="107" t="s">
        <v>261</v>
      </c>
      <c r="E217" s="108"/>
      <c r="F217" s="109"/>
      <c r="J217" s="34" t="s">
        <v>212</v>
      </c>
      <c r="K217" s="110">
        <f>VLOOKUP($J217,Mapping_V1_V2!E:F,2,FALSE)</f>
        <v>0</v>
      </c>
      <c r="L217" s="111">
        <f>VLOOKUP($J217,Mapping_V1_V2!E:G,3,FALSE)</f>
        <v>0</v>
      </c>
      <c r="M217" s="142"/>
      <c r="N217" s="142" t="s">
        <v>212</v>
      </c>
      <c r="O217" s="57" t="s">
        <v>550</v>
      </c>
      <c r="P217" s="3"/>
      <c r="Q217" s="13"/>
      <c r="R217" s="2"/>
    </row>
    <row r="218" spans="1:18" ht="13.95" customHeight="1" thickBot="1" x14ac:dyDescent="0.35">
      <c r="A218" s="2"/>
      <c r="B218" s="23"/>
      <c r="C218" s="24"/>
      <c r="D218" s="107" t="s">
        <v>262</v>
      </c>
      <c r="E218" s="108"/>
      <c r="F218" s="109"/>
      <c r="J218" s="34" t="s">
        <v>213</v>
      </c>
      <c r="K218" s="110">
        <f>VLOOKUP($J218,Mapping_V1_V2!E:F,2,FALSE)</f>
        <v>0</v>
      </c>
      <c r="L218" s="111">
        <f>VLOOKUP($J218,Mapping_V1_V2!E:G,3,FALSE)</f>
        <v>0</v>
      </c>
      <c r="M218" s="142"/>
      <c r="N218" s="142" t="s">
        <v>213</v>
      </c>
      <c r="O218" s="57" t="s">
        <v>550</v>
      </c>
      <c r="P218" s="3"/>
      <c r="Q218" s="13"/>
      <c r="R218" s="2"/>
    </row>
    <row r="219" spans="1:18" ht="13.95" customHeight="1" thickBot="1" x14ac:dyDescent="0.35">
      <c r="A219" s="2"/>
      <c r="B219" s="23"/>
      <c r="C219" s="24"/>
      <c r="D219" s="107" t="s">
        <v>263</v>
      </c>
      <c r="E219" s="108"/>
      <c r="F219" s="109"/>
      <c r="J219" s="34" t="s">
        <v>214</v>
      </c>
      <c r="K219" s="110">
        <f>VLOOKUP($J219,Mapping_V1_V2!E:F,2,FALSE)</f>
        <v>0</v>
      </c>
      <c r="L219" s="111">
        <f>VLOOKUP($J219,Mapping_V1_V2!E:G,3,FALSE)</f>
        <v>0</v>
      </c>
      <c r="M219" s="142"/>
      <c r="N219" s="142" t="s">
        <v>214</v>
      </c>
      <c r="O219" s="57" t="s">
        <v>550</v>
      </c>
      <c r="P219" s="3"/>
      <c r="Q219" s="13"/>
      <c r="R219" s="2"/>
    </row>
    <row r="220" spans="1:18" ht="13.95" customHeight="1" thickBot="1" x14ac:dyDescent="0.35">
      <c r="A220" s="2"/>
      <c r="B220" s="23"/>
      <c r="C220" s="24"/>
      <c r="D220" s="107" t="s">
        <v>264</v>
      </c>
      <c r="E220" s="108"/>
      <c r="F220" s="109"/>
      <c r="J220" s="34" t="s">
        <v>215</v>
      </c>
      <c r="K220" s="110">
        <f>VLOOKUP($J220,Mapping_V1_V2!E:F,2,FALSE)</f>
        <v>0</v>
      </c>
      <c r="L220" s="111">
        <f>VLOOKUP($J220,Mapping_V1_V2!E:G,3,FALSE)</f>
        <v>0</v>
      </c>
      <c r="M220" s="142"/>
      <c r="N220" s="142" t="s">
        <v>215</v>
      </c>
      <c r="O220" s="57" t="s">
        <v>550</v>
      </c>
      <c r="P220" s="3"/>
      <c r="Q220" s="13"/>
      <c r="R220" s="2"/>
    </row>
    <row r="221" spans="1:18" ht="13.95" customHeight="1" thickBot="1" x14ac:dyDescent="0.35">
      <c r="A221" s="2"/>
      <c r="B221" s="23"/>
      <c r="C221" s="24"/>
      <c r="D221" s="107" t="s">
        <v>265</v>
      </c>
      <c r="E221" s="108"/>
      <c r="F221" s="109"/>
      <c r="J221" s="34" t="s">
        <v>216</v>
      </c>
      <c r="K221" s="110">
        <f>VLOOKUP($J221,Mapping_V1_V2!E:F,2,FALSE)</f>
        <v>0</v>
      </c>
      <c r="L221" s="111">
        <f>VLOOKUP($J221,Mapping_V1_V2!E:G,3,FALSE)</f>
        <v>0</v>
      </c>
      <c r="M221" s="142"/>
      <c r="N221" s="142" t="s">
        <v>216</v>
      </c>
      <c r="O221" s="57" t="s">
        <v>550</v>
      </c>
      <c r="P221" s="3"/>
      <c r="Q221" s="13"/>
      <c r="R221" s="2"/>
    </row>
    <row r="222" spans="1:18" ht="13.95" customHeight="1" thickBot="1" x14ac:dyDescent="0.35">
      <c r="A222" s="2"/>
      <c r="B222" s="23"/>
      <c r="C222" s="24"/>
      <c r="D222" s="107" t="s">
        <v>266</v>
      </c>
      <c r="E222" s="108"/>
      <c r="F222" s="109"/>
      <c r="J222" s="34" t="s">
        <v>217</v>
      </c>
      <c r="K222" s="110">
        <f>VLOOKUP($J222,Mapping_V1_V2!E:F,2,FALSE)</f>
        <v>0</v>
      </c>
      <c r="L222" s="111">
        <f>VLOOKUP($J222,Mapping_V1_V2!E:G,3,FALSE)</f>
        <v>0</v>
      </c>
      <c r="M222" s="142"/>
      <c r="N222" s="142" t="s">
        <v>217</v>
      </c>
      <c r="O222" s="57" t="s">
        <v>550</v>
      </c>
      <c r="P222" s="3"/>
      <c r="Q222" s="13"/>
      <c r="R222" s="2"/>
    </row>
    <row r="223" spans="1:18" ht="13.95" customHeight="1" thickBot="1" x14ac:dyDescent="0.35">
      <c r="A223" s="2"/>
      <c r="B223" s="23"/>
      <c r="C223" s="24"/>
      <c r="D223" s="107" t="s">
        <v>267</v>
      </c>
      <c r="E223" s="108"/>
      <c r="F223" s="109"/>
      <c r="J223" s="34" t="s">
        <v>218</v>
      </c>
      <c r="K223" s="110">
        <f>VLOOKUP($J223,Mapping_V1_V2!E:F,2,FALSE)</f>
        <v>0</v>
      </c>
      <c r="L223" s="111">
        <f>VLOOKUP($J223,Mapping_V1_V2!E:G,3,FALSE)</f>
        <v>0</v>
      </c>
      <c r="M223" s="142"/>
      <c r="N223" s="142" t="s">
        <v>218</v>
      </c>
      <c r="O223" s="57" t="s">
        <v>550</v>
      </c>
      <c r="P223" s="3"/>
      <c r="Q223" s="13"/>
      <c r="R223" s="2"/>
    </row>
    <row r="224" spans="1:18" ht="13.95" customHeight="1" thickBot="1" x14ac:dyDescent="0.35">
      <c r="A224" s="2"/>
      <c r="B224" s="23"/>
      <c r="C224" s="24"/>
      <c r="D224" s="107" t="s">
        <v>268</v>
      </c>
      <c r="E224" s="108"/>
      <c r="F224" s="109"/>
      <c r="J224" s="34" t="s">
        <v>219</v>
      </c>
      <c r="K224" s="110">
        <f>VLOOKUP($J224,Mapping_V1_V2!E:F,2,FALSE)</f>
        <v>0</v>
      </c>
      <c r="L224" s="111">
        <f>VLOOKUP($J224,Mapping_V1_V2!E:G,3,FALSE)</f>
        <v>0</v>
      </c>
      <c r="M224" s="142"/>
      <c r="N224" s="142" t="s">
        <v>219</v>
      </c>
      <c r="O224" s="57" t="s">
        <v>550</v>
      </c>
      <c r="P224" s="3"/>
      <c r="Q224" s="13"/>
      <c r="R224" s="2"/>
    </row>
    <row r="225" spans="1:18" ht="13.95" customHeight="1" thickBot="1" x14ac:dyDescent="0.35">
      <c r="A225" s="2"/>
      <c r="B225" s="23"/>
      <c r="C225" s="24"/>
      <c r="D225" s="107" t="s">
        <v>269</v>
      </c>
      <c r="E225" s="108"/>
      <c r="F225" s="109"/>
      <c r="J225" s="34" t="s">
        <v>220</v>
      </c>
      <c r="K225" s="110">
        <f>VLOOKUP($J225,Mapping_V1_V2!E:F,2,FALSE)</f>
        <v>0</v>
      </c>
      <c r="L225" s="111">
        <f>VLOOKUP($J225,Mapping_V1_V2!E:G,3,FALSE)</f>
        <v>0</v>
      </c>
      <c r="M225" s="142"/>
      <c r="N225" s="142" t="s">
        <v>220</v>
      </c>
      <c r="O225" s="57" t="s">
        <v>550</v>
      </c>
      <c r="P225" s="3"/>
      <c r="Q225" s="13"/>
      <c r="R225" s="2"/>
    </row>
    <row r="226" spans="1:18" ht="13.95" customHeight="1" thickBot="1" x14ac:dyDescent="0.35">
      <c r="A226" s="2"/>
      <c r="B226" s="23"/>
      <c r="C226" s="24"/>
      <c r="D226" s="107" t="s">
        <v>270</v>
      </c>
      <c r="E226" s="108"/>
      <c r="F226" s="109"/>
      <c r="J226" s="34" t="s">
        <v>221</v>
      </c>
      <c r="K226" s="110">
        <f>VLOOKUP($J226,Mapping_V1_V2!E:F,2,FALSE)</f>
        <v>0</v>
      </c>
      <c r="L226" s="111">
        <f>VLOOKUP($J226,Mapping_V1_V2!E:G,3,FALSE)</f>
        <v>0</v>
      </c>
      <c r="M226" s="142"/>
      <c r="N226" s="142" t="s">
        <v>221</v>
      </c>
      <c r="O226" s="57" t="s">
        <v>550</v>
      </c>
      <c r="P226" s="3"/>
      <c r="Q226" s="13"/>
      <c r="R226" s="2"/>
    </row>
    <row r="227" spans="1:18" ht="13.95" customHeight="1" thickBot="1" x14ac:dyDescent="0.35">
      <c r="A227" s="2"/>
      <c r="B227" s="23"/>
      <c r="C227" s="24"/>
      <c r="D227" s="107" t="s">
        <v>271</v>
      </c>
      <c r="E227" s="108"/>
      <c r="F227" s="109"/>
      <c r="J227" s="34" t="s">
        <v>222</v>
      </c>
      <c r="K227" s="110">
        <f>VLOOKUP($J227,Mapping_V1_V2!E:F,2,FALSE)</f>
        <v>0</v>
      </c>
      <c r="L227" s="111">
        <f>VLOOKUP($J227,Mapping_V1_V2!E:G,3,FALSE)</f>
        <v>0</v>
      </c>
      <c r="M227" s="142"/>
      <c r="N227" s="142" t="s">
        <v>222</v>
      </c>
      <c r="O227" s="57" t="s">
        <v>550</v>
      </c>
      <c r="P227" s="3"/>
      <c r="Q227" s="13"/>
      <c r="R227" s="2"/>
    </row>
    <row r="228" spans="1:18" ht="13.95" customHeight="1" thickBot="1" x14ac:dyDescent="0.35">
      <c r="A228" s="2"/>
      <c r="B228" s="23"/>
      <c r="C228" s="24"/>
      <c r="D228" s="107" t="s">
        <v>272</v>
      </c>
      <c r="E228" s="108"/>
      <c r="F228" s="109"/>
      <c r="J228" s="34" t="s">
        <v>223</v>
      </c>
      <c r="K228" s="110">
        <f>VLOOKUP($J228,Mapping_V1_V2!E:F,2,FALSE)</f>
        <v>0</v>
      </c>
      <c r="L228" s="111">
        <f>VLOOKUP($J228,Mapping_V1_V2!E:G,3,FALSE)</f>
        <v>0</v>
      </c>
      <c r="M228" s="142"/>
      <c r="N228" s="142" t="s">
        <v>223</v>
      </c>
      <c r="O228" s="57" t="s">
        <v>550</v>
      </c>
      <c r="P228" s="3"/>
      <c r="Q228" s="13"/>
      <c r="R228" s="2"/>
    </row>
    <row r="229" spans="1:18" ht="13.95" customHeight="1" thickBot="1" x14ac:dyDescent="0.35">
      <c r="A229" s="2"/>
      <c r="B229" s="23"/>
      <c r="C229" s="24"/>
      <c r="D229" s="107" t="s">
        <v>274</v>
      </c>
      <c r="E229" s="108"/>
      <c r="F229" s="109"/>
      <c r="J229" s="34" t="s">
        <v>224</v>
      </c>
      <c r="K229" s="110">
        <f>VLOOKUP($J229,Mapping_V1_V2!E:F,2,FALSE)</f>
        <v>0</v>
      </c>
      <c r="L229" s="111">
        <f>VLOOKUP($J229,Mapping_V1_V2!E:G,3,FALSE)</f>
        <v>0</v>
      </c>
      <c r="M229" s="142"/>
      <c r="N229" s="142" t="s">
        <v>224</v>
      </c>
      <c r="O229" s="57" t="s">
        <v>550</v>
      </c>
      <c r="P229" s="3"/>
      <c r="Q229" s="13"/>
      <c r="R229" s="2"/>
    </row>
    <row r="230" spans="1:18" ht="13.95" customHeight="1" thickBot="1" x14ac:dyDescent="0.35">
      <c r="A230" s="2"/>
      <c r="B230" s="23"/>
      <c r="C230" s="24"/>
      <c r="D230" s="107" t="s">
        <v>275</v>
      </c>
      <c r="E230" s="108"/>
      <c r="F230" s="109"/>
      <c r="J230" s="34" t="s">
        <v>225</v>
      </c>
      <c r="K230" s="110">
        <f>VLOOKUP($J230,Mapping_V1_V2!E:F,2,FALSE)</f>
        <v>0</v>
      </c>
      <c r="L230" s="111">
        <f>VLOOKUP($J230,Mapping_V1_V2!E:G,3,FALSE)</f>
        <v>0</v>
      </c>
      <c r="M230" s="142"/>
      <c r="N230" s="142" t="s">
        <v>225</v>
      </c>
      <c r="O230" s="57" t="s">
        <v>550</v>
      </c>
      <c r="P230" s="3"/>
      <c r="Q230" s="13"/>
      <c r="R230" s="2"/>
    </row>
    <row r="231" spans="1:18" ht="13.95" customHeight="1" thickBot="1" x14ac:dyDescent="0.35">
      <c r="A231" s="2"/>
      <c r="B231" s="23"/>
      <c r="C231" s="24"/>
      <c r="D231" s="107" t="s">
        <v>276</v>
      </c>
      <c r="E231" s="108"/>
      <c r="F231" s="109"/>
      <c r="J231" s="34" t="s">
        <v>226</v>
      </c>
      <c r="K231" s="110">
        <f>VLOOKUP($J231,Mapping_V1_V2!E:F,2,FALSE)</f>
        <v>0</v>
      </c>
      <c r="L231" s="111">
        <f>VLOOKUP($J231,Mapping_V1_V2!E:G,3,FALSE)</f>
        <v>0</v>
      </c>
      <c r="M231" s="142"/>
      <c r="N231" s="142" t="s">
        <v>226</v>
      </c>
      <c r="O231" s="57" t="s">
        <v>550</v>
      </c>
      <c r="P231" s="3"/>
      <c r="Q231" s="13"/>
      <c r="R231" s="2"/>
    </row>
    <row r="232" spans="1:18" ht="13.95" customHeight="1" thickBot="1" x14ac:dyDescent="0.35">
      <c r="A232" s="2"/>
      <c r="B232" s="23"/>
      <c r="C232" s="24"/>
      <c r="D232" s="107" t="s">
        <v>277</v>
      </c>
      <c r="E232" s="108"/>
      <c r="F232" s="109"/>
      <c r="J232" s="34" t="s">
        <v>227</v>
      </c>
      <c r="K232" s="110">
        <f>VLOOKUP($J232,Mapping_V1_V2!E:F,2,FALSE)</f>
        <v>0</v>
      </c>
      <c r="L232" s="111">
        <f>VLOOKUP($J232,Mapping_V1_V2!E:G,3,FALSE)</f>
        <v>0</v>
      </c>
      <c r="M232" s="142"/>
      <c r="N232" s="142" t="s">
        <v>227</v>
      </c>
      <c r="O232" s="57" t="s">
        <v>550</v>
      </c>
      <c r="P232" s="3"/>
      <c r="Q232" s="13"/>
      <c r="R232" s="2"/>
    </row>
    <row r="233" spans="1:18" ht="13.95" customHeight="1" thickBot="1" x14ac:dyDescent="0.35">
      <c r="A233" s="2"/>
      <c r="B233" s="23"/>
      <c r="C233" s="24"/>
      <c r="D233" s="107" t="s">
        <v>278</v>
      </c>
      <c r="E233" s="108"/>
      <c r="F233" s="109"/>
      <c r="J233" s="34" t="s">
        <v>228</v>
      </c>
      <c r="K233" s="110">
        <f>VLOOKUP($J233,Mapping_V1_V2!E:F,2,FALSE)</f>
        <v>0</v>
      </c>
      <c r="L233" s="111">
        <f>VLOOKUP($J233,Mapping_V1_V2!E:G,3,FALSE)</f>
        <v>0</v>
      </c>
      <c r="M233" s="142"/>
      <c r="N233" s="142" t="s">
        <v>228</v>
      </c>
      <c r="O233" s="57" t="s">
        <v>550</v>
      </c>
      <c r="P233" s="3"/>
      <c r="Q233" s="13"/>
      <c r="R233" s="2"/>
    </row>
    <row r="234" spans="1:18" ht="13.95" customHeight="1" thickBot="1" x14ac:dyDescent="0.35">
      <c r="A234" s="2"/>
      <c r="B234" s="23"/>
      <c r="C234" s="24"/>
      <c r="D234" s="107" t="s">
        <v>279</v>
      </c>
      <c r="E234" s="108"/>
      <c r="F234" s="109"/>
      <c r="J234" s="34" t="s">
        <v>229</v>
      </c>
      <c r="K234" s="110">
        <f>VLOOKUP($J234,Mapping_V1_V2!E:F,2,FALSE)</f>
        <v>0</v>
      </c>
      <c r="L234" s="111">
        <f>VLOOKUP($J234,Mapping_V1_V2!E:G,3,FALSE)</f>
        <v>0</v>
      </c>
      <c r="M234" s="142"/>
      <c r="N234" s="142" t="s">
        <v>229</v>
      </c>
      <c r="O234" s="57" t="s">
        <v>550</v>
      </c>
      <c r="P234" s="3"/>
      <c r="Q234" s="13"/>
      <c r="R234" s="2"/>
    </row>
    <row r="235" spans="1:18" ht="13.95" customHeight="1" thickBot="1" x14ac:dyDescent="0.35">
      <c r="A235" s="2"/>
      <c r="B235" s="23"/>
      <c r="C235" s="24"/>
      <c r="D235" s="107" t="s">
        <v>280</v>
      </c>
      <c r="E235" s="108"/>
      <c r="F235" s="109"/>
      <c r="J235" s="34" t="s">
        <v>230</v>
      </c>
      <c r="K235" s="110">
        <f>VLOOKUP($J235,Mapping_V1_V2!E:F,2,FALSE)</f>
        <v>0</v>
      </c>
      <c r="L235" s="111">
        <f>VLOOKUP($J235,Mapping_V1_V2!E:G,3,FALSE)</f>
        <v>0</v>
      </c>
      <c r="M235" s="142"/>
      <c r="N235" s="142" t="s">
        <v>230</v>
      </c>
      <c r="O235" s="57" t="s">
        <v>550</v>
      </c>
      <c r="P235" s="3"/>
      <c r="Q235" s="13"/>
      <c r="R235" s="2"/>
    </row>
    <row r="236" spans="1:18" ht="13.95" customHeight="1" thickBot="1" x14ac:dyDescent="0.35">
      <c r="A236" s="2"/>
      <c r="B236" s="23"/>
      <c r="C236" s="24"/>
      <c r="D236" s="107" t="s">
        <v>557</v>
      </c>
      <c r="E236" s="108"/>
      <c r="F236" s="109"/>
      <c r="J236" s="34" t="s">
        <v>231</v>
      </c>
      <c r="K236" s="110">
        <f>VLOOKUP($J236,Mapping_V1_V2!E:F,2,FALSE)</f>
        <v>0</v>
      </c>
      <c r="L236" s="111">
        <f>VLOOKUP($J236,Mapping_V1_V2!E:G,3,FALSE)</f>
        <v>0</v>
      </c>
      <c r="M236" s="142"/>
      <c r="N236" s="142" t="s">
        <v>231</v>
      </c>
      <c r="O236" s="57" t="s">
        <v>550</v>
      </c>
      <c r="P236" s="3"/>
      <c r="Q236" s="13"/>
      <c r="R236" s="2"/>
    </row>
    <row r="237" spans="1:18" ht="13.95" customHeight="1" thickBot="1" x14ac:dyDescent="0.35">
      <c r="A237" s="2"/>
      <c r="B237" s="23"/>
      <c r="C237" s="24"/>
      <c r="D237" s="107" t="s">
        <v>558</v>
      </c>
      <c r="E237" s="108"/>
      <c r="F237" s="109"/>
      <c r="J237" s="34" t="s">
        <v>232</v>
      </c>
      <c r="K237" s="110">
        <f>VLOOKUP($J237,Mapping_V1_V2!E:F,2,FALSE)</f>
        <v>0</v>
      </c>
      <c r="L237" s="111">
        <f>VLOOKUP($J237,Mapping_V1_V2!E:G,3,FALSE)</f>
        <v>0</v>
      </c>
      <c r="M237" s="142"/>
      <c r="N237" s="142" t="s">
        <v>232</v>
      </c>
      <c r="O237" s="57" t="s">
        <v>550</v>
      </c>
      <c r="P237" s="3"/>
      <c r="Q237" s="13"/>
      <c r="R237" s="2"/>
    </row>
    <row r="238" spans="1:18" ht="13.95" customHeight="1" thickBot="1" x14ac:dyDescent="0.35">
      <c r="A238" s="2"/>
      <c r="B238" s="23"/>
      <c r="C238" s="24"/>
      <c r="D238" s="107" t="s">
        <v>559</v>
      </c>
      <c r="E238" s="108"/>
      <c r="F238" s="109"/>
      <c r="J238" s="34" t="s">
        <v>233</v>
      </c>
      <c r="K238" s="110">
        <f>VLOOKUP($J238,Mapping_V1_V2!E:F,2,FALSE)</f>
        <v>0</v>
      </c>
      <c r="L238" s="111">
        <f>VLOOKUP($J238,Mapping_V1_V2!E:G,3,FALSE)</f>
        <v>0</v>
      </c>
      <c r="M238" s="142"/>
      <c r="N238" s="142" t="s">
        <v>233</v>
      </c>
      <c r="O238" s="57" t="s">
        <v>550</v>
      </c>
      <c r="P238" s="3"/>
      <c r="Q238" s="13"/>
      <c r="R238" s="2"/>
    </row>
    <row r="239" spans="1:18" ht="13.95" customHeight="1" thickBot="1" x14ac:dyDescent="0.35">
      <c r="A239" s="2"/>
      <c r="B239" s="23"/>
      <c r="C239" s="24"/>
      <c r="D239" s="107" t="s">
        <v>560</v>
      </c>
      <c r="E239" s="108"/>
      <c r="F239" s="109"/>
      <c r="J239" s="34" t="s">
        <v>234</v>
      </c>
      <c r="K239" s="110">
        <f>VLOOKUP($J239,Mapping_V1_V2!E:F,2,FALSE)</f>
        <v>0</v>
      </c>
      <c r="L239" s="111">
        <f>VLOOKUP($J239,Mapping_V1_V2!E:G,3,FALSE)</f>
        <v>0</v>
      </c>
      <c r="M239" s="142"/>
      <c r="N239" s="142" t="s">
        <v>234</v>
      </c>
      <c r="O239" s="57" t="s">
        <v>550</v>
      </c>
      <c r="P239" s="3"/>
      <c r="Q239" s="13"/>
      <c r="R239" s="2"/>
    </row>
    <row r="240" spans="1:18" ht="13.95" customHeight="1" thickBot="1" x14ac:dyDescent="0.35">
      <c r="A240" s="2"/>
      <c r="B240" s="23"/>
      <c r="C240" s="24"/>
      <c r="D240" s="107" t="s">
        <v>561</v>
      </c>
      <c r="E240" s="108"/>
      <c r="F240" s="109"/>
      <c r="J240" s="34" t="s">
        <v>235</v>
      </c>
      <c r="K240" s="110">
        <f>VLOOKUP($J240,Mapping_V1_V2!E:F,2,FALSE)</f>
        <v>0</v>
      </c>
      <c r="L240" s="111">
        <f>VLOOKUP($J240,Mapping_V1_V2!E:G,3,FALSE)</f>
        <v>0</v>
      </c>
      <c r="M240" s="142"/>
      <c r="N240" s="142" t="s">
        <v>235</v>
      </c>
      <c r="O240" s="57" t="s">
        <v>550</v>
      </c>
      <c r="P240" s="3"/>
      <c r="Q240" s="13"/>
      <c r="R240" s="2"/>
    </row>
    <row r="241" spans="1:18" ht="13.95" customHeight="1" thickBot="1" x14ac:dyDescent="0.35">
      <c r="A241" s="2"/>
      <c r="B241" s="23"/>
      <c r="C241" s="24"/>
      <c r="D241" s="107" t="s">
        <v>562</v>
      </c>
      <c r="E241" s="108"/>
      <c r="F241" s="109"/>
      <c r="J241" s="34" t="s">
        <v>236</v>
      </c>
      <c r="K241" s="110">
        <f>VLOOKUP($J241,Mapping_V1_V2!E:F,2,FALSE)</f>
        <v>0</v>
      </c>
      <c r="L241" s="111">
        <f>VLOOKUP($J241,Mapping_V1_V2!E:G,3,FALSE)</f>
        <v>0</v>
      </c>
      <c r="M241" s="142"/>
      <c r="N241" s="142" t="s">
        <v>236</v>
      </c>
      <c r="O241" s="57" t="s">
        <v>550</v>
      </c>
      <c r="P241" s="3"/>
      <c r="Q241" s="13"/>
      <c r="R241" s="2"/>
    </row>
    <row r="242" spans="1:18" ht="13.95" customHeight="1" thickBot="1" x14ac:dyDescent="0.35">
      <c r="A242" s="2"/>
      <c r="B242" s="23"/>
      <c r="C242" s="24"/>
      <c r="D242" s="107" t="s">
        <v>563</v>
      </c>
      <c r="E242" s="108"/>
      <c r="F242" s="109"/>
      <c r="J242" s="34" t="s">
        <v>237</v>
      </c>
      <c r="K242" s="110">
        <f>VLOOKUP($J242,Mapping_V1_V2!E:F,2,FALSE)</f>
        <v>0</v>
      </c>
      <c r="L242" s="111">
        <f>VLOOKUP($J242,Mapping_V1_V2!E:G,3,FALSE)</f>
        <v>0</v>
      </c>
      <c r="M242" s="142"/>
      <c r="N242" s="142" t="s">
        <v>237</v>
      </c>
      <c r="O242" s="57" t="s">
        <v>550</v>
      </c>
      <c r="P242" s="3"/>
      <c r="Q242" s="13"/>
      <c r="R242" s="2"/>
    </row>
    <row r="243" spans="1:18" ht="13.95" customHeight="1" thickBot="1" x14ac:dyDescent="0.35">
      <c r="A243" s="2"/>
      <c r="B243" s="23"/>
      <c r="C243" s="24"/>
      <c r="D243" s="107" t="s">
        <v>564</v>
      </c>
      <c r="E243" s="108"/>
      <c r="F243" s="109"/>
      <c r="J243" s="34" t="s">
        <v>238</v>
      </c>
      <c r="K243" s="110">
        <f>VLOOKUP($J243,Mapping_V1_V2!E:F,2,FALSE)</f>
        <v>0</v>
      </c>
      <c r="L243" s="111">
        <f>VLOOKUP($J243,Mapping_V1_V2!E:G,3,FALSE)</f>
        <v>0</v>
      </c>
      <c r="M243" s="142"/>
      <c r="N243" s="142" t="s">
        <v>238</v>
      </c>
      <c r="O243" s="57" t="s">
        <v>550</v>
      </c>
      <c r="P243" s="3"/>
      <c r="Q243" s="13"/>
      <c r="R243" s="2"/>
    </row>
    <row r="244" spans="1:18" ht="13.95" customHeight="1" thickBot="1" x14ac:dyDescent="0.35">
      <c r="A244" s="2"/>
      <c r="B244" s="23"/>
      <c r="C244" s="24"/>
      <c r="D244" s="107" t="s">
        <v>565</v>
      </c>
      <c r="E244" s="108"/>
      <c r="F244" s="109"/>
      <c r="J244" s="34" t="s">
        <v>239</v>
      </c>
      <c r="K244" s="110">
        <f>VLOOKUP($J244,Mapping_V1_V2!E:F,2,FALSE)</f>
        <v>0</v>
      </c>
      <c r="L244" s="111">
        <f>VLOOKUP($J244,Mapping_V1_V2!E:G,3,FALSE)</f>
        <v>0</v>
      </c>
      <c r="M244" s="142"/>
      <c r="N244" s="142" t="s">
        <v>239</v>
      </c>
      <c r="O244" s="57" t="s">
        <v>550</v>
      </c>
      <c r="P244" s="3"/>
      <c r="Q244" s="13"/>
      <c r="R244" s="2"/>
    </row>
    <row r="245" spans="1:18" ht="13.95" customHeight="1" thickBot="1" x14ac:dyDescent="0.35">
      <c r="A245" s="2"/>
      <c r="B245" s="23"/>
      <c r="C245" s="24"/>
      <c r="D245" s="107" t="s">
        <v>566</v>
      </c>
      <c r="E245" s="108"/>
      <c r="F245" s="109"/>
      <c r="J245" s="34" t="s">
        <v>240</v>
      </c>
      <c r="K245" s="110">
        <f>VLOOKUP($J245,Mapping_V1_V2!E:F,2,FALSE)</f>
        <v>0</v>
      </c>
      <c r="L245" s="111">
        <f>VLOOKUP($J245,Mapping_V1_V2!E:G,3,FALSE)</f>
        <v>0</v>
      </c>
      <c r="M245" s="142"/>
      <c r="N245" s="142" t="s">
        <v>240</v>
      </c>
      <c r="O245" s="57" t="s">
        <v>550</v>
      </c>
      <c r="P245" s="3"/>
      <c r="Q245" s="13"/>
      <c r="R245" s="2"/>
    </row>
    <row r="246" spans="1:18" ht="13.95" customHeight="1" thickBot="1" x14ac:dyDescent="0.35">
      <c r="A246" s="2"/>
      <c r="B246" s="23"/>
      <c r="C246" s="24"/>
      <c r="D246" s="107" t="s">
        <v>567</v>
      </c>
      <c r="E246" s="108"/>
      <c r="F246" s="109"/>
      <c r="J246" s="34" t="s">
        <v>241</v>
      </c>
      <c r="K246" s="110">
        <f>VLOOKUP($J246,Mapping_V1_V2!E:F,2,FALSE)</f>
        <v>0</v>
      </c>
      <c r="L246" s="111">
        <f>VLOOKUP($J246,Mapping_V1_V2!E:G,3,FALSE)</f>
        <v>0</v>
      </c>
      <c r="M246" s="142"/>
      <c r="N246" s="142" t="s">
        <v>241</v>
      </c>
      <c r="O246" s="57" t="s">
        <v>550</v>
      </c>
      <c r="P246" s="3"/>
      <c r="Q246" s="13"/>
      <c r="R246" s="2"/>
    </row>
    <row r="247" spans="1:18" ht="13.95" customHeight="1" thickBot="1" x14ac:dyDescent="0.35">
      <c r="A247" s="2"/>
      <c r="B247" s="23"/>
      <c r="C247" s="24"/>
      <c r="D247" s="107" t="s">
        <v>568</v>
      </c>
      <c r="E247" s="108"/>
      <c r="F247" s="109"/>
      <c r="J247" s="34" t="s">
        <v>242</v>
      </c>
      <c r="K247" s="110">
        <f>VLOOKUP($J247,Mapping_V1_V2!E:F,2,FALSE)</f>
        <v>0</v>
      </c>
      <c r="L247" s="111">
        <f>VLOOKUP($J247,Mapping_V1_V2!E:G,3,FALSE)</f>
        <v>0</v>
      </c>
      <c r="M247" s="142"/>
      <c r="N247" s="142" t="s">
        <v>594</v>
      </c>
      <c r="O247" s="57" t="s">
        <v>550</v>
      </c>
      <c r="P247" s="3"/>
      <c r="Q247" s="13"/>
      <c r="R247" s="2"/>
    </row>
    <row r="248" spans="1:18" ht="13.95" customHeight="1" thickBot="1" x14ac:dyDescent="0.35">
      <c r="A248" s="2"/>
      <c r="B248" s="23"/>
      <c r="C248" s="24"/>
      <c r="D248" s="107" t="s">
        <v>569</v>
      </c>
      <c r="E248" s="108"/>
      <c r="F248" s="109"/>
      <c r="J248" s="34" t="s">
        <v>243</v>
      </c>
      <c r="K248" s="110">
        <f>VLOOKUP($J248,Mapping_V1_V2!E:F,2,FALSE)</f>
        <v>0</v>
      </c>
      <c r="L248" s="111">
        <f>VLOOKUP($J248,Mapping_V1_V2!E:G,3,FALSE)</f>
        <v>0</v>
      </c>
      <c r="M248" s="142"/>
      <c r="N248" s="142" t="s">
        <v>595</v>
      </c>
      <c r="O248" s="57" t="s">
        <v>550</v>
      </c>
      <c r="P248" s="3"/>
      <c r="Q248" s="13"/>
      <c r="R248" s="2"/>
    </row>
    <row r="249" spans="1:18" ht="13.95" customHeight="1" thickBot="1" x14ac:dyDescent="0.35">
      <c r="A249" s="2"/>
      <c r="B249" s="23"/>
      <c r="C249" s="24"/>
      <c r="D249" s="107" t="s">
        <v>570</v>
      </c>
      <c r="E249" s="108"/>
      <c r="F249" s="109"/>
      <c r="J249" s="34" t="s">
        <v>244</v>
      </c>
      <c r="K249" s="110">
        <f>VLOOKUP($J249,Mapping_V1_V2!E:F,2,FALSE)</f>
        <v>0</v>
      </c>
      <c r="L249" s="111">
        <f>VLOOKUP($J249,Mapping_V1_V2!E:G,3,FALSE)</f>
        <v>0</v>
      </c>
      <c r="M249" s="142"/>
      <c r="N249" s="142" t="s">
        <v>598</v>
      </c>
      <c r="O249" s="57" t="s">
        <v>551</v>
      </c>
      <c r="P249" s="3"/>
      <c r="Q249" s="13"/>
      <c r="R249" s="2"/>
    </row>
    <row r="250" spans="1:18" ht="13.95" customHeight="1" thickBot="1" x14ac:dyDescent="0.35">
      <c r="A250" s="2"/>
      <c r="B250" s="23"/>
      <c r="C250" s="24"/>
      <c r="D250" s="107" t="s">
        <v>571</v>
      </c>
      <c r="E250" s="108"/>
      <c r="F250" s="109"/>
      <c r="J250" s="34" t="s">
        <v>245</v>
      </c>
      <c r="K250" s="110">
        <f>VLOOKUP($J250,Mapping_V1_V2!E:F,2,FALSE)</f>
        <v>0</v>
      </c>
      <c r="L250" s="111">
        <f>VLOOKUP($J250,Mapping_V1_V2!E:G,3,FALSE)</f>
        <v>0</v>
      </c>
      <c r="M250" s="142"/>
      <c r="N250" s="142" t="s">
        <v>596</v>
      </c>
      <c r="O250" s="57" t="s">
        <v>550</v>
      </c>
      <c r="P250" s="3"/>
      <c r="Q250" s="13"/>
      <c r="R250" s="2"/>
    </row>
    <row r="251" spans="1:18" ht="13.95" customHeight="1" thickBot="1" x14ac:dyDescent="0.35">
      <c r="A251" s="2"/>
      <c r="B251" s="23"/>
      <c r="C251" s="24"/>
      <c r="D251" s="107" t="s">
        <v>572</v>
      </c>
      <c r="E251" s="108"/>
      <c r="F251" s="109"/>
      <c r="J251" s="34" t="s">
        <v>246</v>
      </c>
      <c r="K251" s="110">
        <f>VLOOKUP($J251,Mapping_V1_V2!E:F,2,FALSE)</f>
        <v>0</v>
      </c>
      <c r="L251" s="111">
        <f>VLOOKUP($J251,Mapping_V1_V2!E:G,3,FALSE)</f>
        <v>0</v>
      </c>
      <c r="M251" s="142"/>
      <c r="N251" s="142" t="s">
        <v>597</v>
      </c>
      <c r="O251" s="57" t="s">
        <v>550</v>
      </c>
      <c r="P251" s="3"/>
      <c r="Q251" s="13"/>
      <c r="R251" s="2"/>
    </row>
    <row r="252" spans="1:18" ht="13.95" customHeight="1" thickBot="1" x14ac:dyDescent="0.35">
      <c r="A252" s="2"/>
      <c r="B252" s="23"/>
      <c r="C252" s="24"/>
      <c r="D252" s="107" t="s">
        <v>573</v>
      </c>
      <c r="E252" s="108"/>
      <c r="F252" s="109"/>
      <c r="J252" s="34" t="s">
        <v>247</v>
      </c>
      <c r="K252" s="110">
        <f>VLOOKUP($J252,Mapping_V1_V2!E:F,2,FALSE)</f>
        <v>0</v>
      </c>
      <c r="L252" s="111">
        <f>VLOOKUP($J252,Mapping_V1_V2!E:G,3,FALSE)</f>
        <v>0</v>
      </c>
      <c r="M252" s="142"/>
      <c r="N252" s="142" t="s">
        <v>599</v>
      </c>
      <c r="O252" s="57" t="s">
        <v>551</v>
      </c>
      <c r="P252" s="3"/>
      <c r="Q252" s="13"/>
      <c r="R252" s="2"/>
    </row>
    <row r="253" spans="1:18" ht="13.95" customHeight="1" thickBot="1" x14ac:dyDescent="0.35">
      <c r="A253" s="2"/>
      <c r="B253" s="23"/>
      <c r="C253" s="24"/>
      <c r="D253" s="107" t="s">
        <v>574</v>
      </c>
      <c r="E253" s="108"/>
      <c r="F253" s="109"/>
      <c r="J253" s="34" t="s">
        <v>248</v>
      </c>
      <c r="K253" s="110">
        <f>VLOOKUP($J253,Mapping_V1_V2!E:F,2,FALSE)</f>
        <v>0</v>
      </c>
      <c r="L253" s="111">
        <f>VLOOKUP($J253,Mapping_V1_V2!E:G,3,FALSE)</f>
        <v>0</v>
      </c>
      <c r="M253" s="142"/>
      <c r="N253" s="142" t="s">
        <v>248</v>
      </c>
      <c r="O253" s="57" t="s">
        <v>550</v>
      </c>
      <c r="P253" s="3"/>
      <c r="Q253" s="13"/>
      <c r="R253" s="2"/>
    </row>
    <row r="254" spans="1:18" ht="13.95" customHeight="1" thickBot="1" x14ac:dyDescent="0.35">
      <c r="A254" s="2"/>
      <c r="B254" s="23"/>
      <c r="C254" s="24"/>
      <c r="D254" s="107" t="s">
        <v>575</v>
      </c>
      <c r="E254" s="108"/>
      <c r="F254" s="109"/>
      <c r="J254" s="34" t="s">
        <v>249</v>
      </c>
      <c r="K254" s="110">
        <f>VLOOKUP($J254,Mapping_V1_V2!E:F,2,FALSE)</f>
        <v>0</v>
      </c>
      <c r="L254" s="111">
        <f>VLOOKUP($J254,Mapping_V1_V2!E:G,3,FALSE)</f>
        <v>0</v>
      </c>
      <c r="M254" s="142"/>
      <c r="N254" s="142" t="s">
        <v>249</v>
      </c>
      <c r="O254" s="57" t="s">
        <v>550</v>
      </c>
      <c r="P254" s="3"/>
      <c r="Q254" s="13"/>
      <c r="R254" s="2"/>
    </row>
    <row r="255" spans="1:18" ht="13.95" customHeight="1" thickBot="1" x14ac:dyDescent="0.35">
      <c r="A255" s="2"/>
      <c r="B255" s="23"/>
      <c r="C255" s="24"/>
      <c r="D255" s="107" t="s">
        <v>576</v>
      </c>
      <c r="E255" s="108"/>
      <c r="F255" s="109"/>
      <c r="J255" s="34" t="s">
        <v>250</v>
      </c>
      <c r="K255" s="110">
        <f>VLOOKUP($J255,Mapping_V1_V2!E:F,2,FALSE)</f>
        <v>0</v>
      </c>
      <c r="L255" s="111">
        <f>VLOOKUP($J255,Mapping_V1_V2!E:G,3,FALSE)</f>
        <v>0</v>
      </c>
      <c r="M255" s="142"/>
      <c r="N255" s="142" t="s">
        <v>250</v>
      </c>
      <c r="O255" s="57" t="s">
        <v>550</v>
      </c>
      <c r="P255" s="3"/>
      <c r="Q255" s="13"/>
      <c r="R255" s="2"/>
    </row>
    <row r="256" spans="1:18" ht="13.95" customHeight="1" thickBot="1" x14ac:dyDescent="0.35">
      <c r="A256" s="2"/>
      <c r="B256" s="23"/>
      <c r="C256" s="24"/>
      <c r="D256" s="107" t="s">
        <v>577</v>
      </c>
      <c r="E256" s="108"/>
      <c r="F256" s="109"/>
      <c r="J256" s="34" t="s">
        <v>251</v>
      </c>
      <c r="K256" s="110">
        <f>VLOOKUP($J256,Mapping_V1_V2!E:F,2,FALSE)</f>
        <v>0</v>
      </c>
      <c r="L256" s="111">
        <f>VLOOKUP($J256,Mapping_V1_V2!E:G,3,FALSE)</f>
        <v>0</v>
      </c>
      <c r="M256" s="142"/>
      <c r="N256" s="142" t="s">
        <v>251</v>
      </c>
      <c r="O256" s="57" t="s">
        <v>550</v>
      </c>
      <c r="P256" s="3"/>
      <c r="Q256" s="13"/>
      <c r="R256" s="2"/>
    </row>
    <row r="257" spans="1:18" ht="13.95" customHeight="1" thickBot="1" x14ac:dyDescent="0.35">
      <c r="A257" s="2"/>
      <c r="B257" s="23"/>
      <c r="C257" s="24"/>
      <c r="D257" s="107" t="s">
        <v>578</v>
      </c>
      <c r="E257" s="108"/>
      <c r="F257" s="109"/>
      <c r="J257" s="34" t="s">
        <v>252</v>
      </c>
      <c r="K257" s="110">
        <f>VLOOKUP($J257,Mapping_V1_V2!E:F,2,FALSE)</f>
        <v>0</v>
      </c>
      <c r="L257" s="111">
        <f>VLOOKUP($J257,Mapping_V1_V2!E:G,3,FALSE)</f>
        <v>0</v>
      </c>
      <c r="M257" s="142"/>
      <c r="N257" s="142" t="s">
        <v>252</v>
      </c>
      <c r="O257" s="57" t="s">
        <v>550</v>
      </c>
      <c r="P257" s="3"/>
      <c r="Q257" s="13"/>
      <c r="R257" s="2"/>
    </row>
    <row r="258" spans="1:18" ht="13.95" customHeight="1" thickBot="1" x14ac:dyDescent="0.35">
      <c r="A258" s="2"/>
      <c r="B258" s="23"/>
      <c r="C258" s="24"/>
      <c r="D258" s="107" t="s">
        <v>579</v>
      </c>
      <c r="E258" s="108"/>
      <c r="F258" s="109"/>
      <c r="J258" s="34" t="s">
        <v>253</v>
      </c>
      <c r="K258" s="110">
        <f>VLOOKUP($J258,Mapping_V1_V2!E:F,2,FALSE)</f>
        <v>0</v>
      </c>
      <c r="L258" s="111">
        <f>VLOOKUP($J258,Mapping_V1_V2!E:G,3,FALSE)</f>
        <v>0</v>
      </c>
      <c r="M258" s="142"/>
      <c r="N258" s="142" t="s">
        <v>253</v>
      </c>
      <c r="O258" s="57" t="s">
        <v>550</v>
      </c>
      <c r="P258" s="3"/>
      <c r="Q258" s="13"/>
      <c r="R258" s="2"/>
    </row>
    <row r="259" spans="1:18" ht="13.95" customHeight="1" thickBot="1" x14ac:dyDescent="0.35">
      <c r="A259" s="2"/>
      <c r="B259" s="23"/>
      <c r="C259" s="24"/>
      <c r="D259" s="107" t="s">
        <v>580</v>
      </c>
      <c r="E259" s="108"/>
      <c r="F259" s="109"/>
      <c r="J259" s="34" t="s">
        <v>254</v>
      </c>
      <c r="K259" s="110">
        <f>VLOOKUP($J259,Mapping_V1_V2!E:F,2,FALSE)</f>
        <v>0</v>
      </c>
      <c r="L259" s="111">
        <f>VLOOKUP($J259,Mapping_V1_V2!E:G,3,FALSE)</f>
        <v>0</v>
      </c>
      <c r="M259" s="142"/>
      <c r="N259" s="142" t="s">
        <v>254</v>
      </c>
      <c r="O259" s="57" t="s">
        <v>550</v>
      </c>
      <c r="P259" s="3"/>
      <c r="Q259" s="13"/>
      <c r="R259" s="2"/>
    </row>
    <row r="260" spans="1:18" ht="13.95" customHeight="1" thickBot="1" x14ac:dyDescent="0.35">
      <c r="A260" s="2"/>
      <c r="B260" s="23"/>
      <c r="C260" s="24"/>
      <c r="D260" s="107" t="s">
        <v>581</v>
      </c>
      <c r="E260" s="108"/>
      <c r="F260" s="109"/>
      <c r="J260" s="34" t="s">
        <v>255</v>
      </c>
      <c r="K260" s="110">
        <f>VLOOKUP($J260,Mapping_V1_V2!E:F,2,FALSE)</f>
        <v>0</v>
      </c>
      <c r="L260" s="111">
        <f>VLOOKUP($J260,Mapping_V1_V2!E:G,3,FALSE)</f>
        <v>0</v>
      </c>
      <c r="M260" s="142"/>
      <c r="N260" s="142" t="s">
        <v>255</v>
      </c>
      <c r="O260" s="57" t="s">
        <v>550</v>
      </c>
      <c r="P260" s="3"/>
      <c r="Q260" s="13"/>
      <c r="R260" s="2"/>
    </row>
    <row r="261" spans="1:18" ht="13.95" customHeight="1" thickBot="1" x14ac:dyDescent="0.35">
      <c r="A261" s="2"/>
      <c r="B261" s="23"/>
      <c r="C261" s="24"/>
      <c r="D261" s="107" t="s">
        <v>582</v>
      </c>
      <c r="E261" s="108"/>
      <c r="F261" s="109"/>
      <c r="J261" s="34" t="s">
        <v>256</v>
      </c>
      <c r="K261" s="110">
        <f>VLOOKUP($J261,Mapping_V1_V2!E:F,2,FALSE)</f>
        <v>0</v>
      </c>
      <c r="L261" s="111">
        <f>VLOOKUP($J261,Mapping_V1_V2!E:G,3,FALSE)</f>
        <v>0</v>
      </c>
      <c r="M261" s="142"/>
      <c r="N261" s="142" t="s">
        <v>256</v>
      </c>
      <c r="O261" s="57" t="s">
        <v>550</v>
      </c>
      <c r="P261" s="3"/>
      <c r="Q261" s="13"/>
      <c r="R261" s="2"/>
    </row>
    <row r="262" spans="1:18" ht="13.95" customHeight="1" thickBot="1" x14ac:dyDescent="0.35">
      <c r="A262" s="2"/>
      <c r="B262" s="23"/>
      <c r="C262" s="24"/>
      <c r="D262" s="107" t="s">
        <v>583</v>
      </c>
      <c r="E262" s="108"/>
      <c r="F262" s="109"/>
      <c r="J262" s="34" t="s">
        <v>257</v>
      </c>
      <c r="K262" s="110">
        <f>VLOOKUP($J262,Mapping_V1_V2!E:F,2,FALSE)</f>
        <v>0</v>
      </c>
      <c r="L262" s="111">
        <f>VLOOKUP($J262,Mapping_V1_V2!E:G,3,FALSE)</f>
        <v>0</v>
      </c>
      <c r="M262" s="142"/>
      <c r="N262" s="142" t="s">
        <v>258</v>
      </c>
      <c r="O262" s="57" t="s">
        <v>550</v>
      </c>
      <c r="P262" s="3"/>
      <c r="Q262" s="13"/>
      <c r="R262" s="2"/>
    </row>
    <row r="263" spans="1:18" ht="13.95" customHeight="1" thickBot="1" x14ac:dyDescent="0.35">
      <c r="A263" s="2"/>
      <c r="B263" s="23"/>
      <c r="C263" s="24"/>
      <c r="D263" s="107" t="s">
        <v>584</v>
      </c>
      <c r="E263" s="108"/>
      <c r="F263" s="109"/>
      <c r="J263" s="34" t="s">
        <v>258</v>
      </c>
      <c r="K263" s="110">
        <f>VLOOKUP($J263,Mapping_V1_V2!E:F,2,FALSE)</f>
        <v>0</v>
      </c>
      <c r="L263" s="111">
        <f>VLOOKUP($J263,Mapping_V1_V2!E:G,3,FALSE)</f>
        <v>0</v>
      </c>
      <c r="M263" s="142"/>
      <c r="N263" s="142" t="s">
        <v>257</v>
      </c>
      <c r="O263" s="57" t="s">
        <v>550</v>
      </c>
      <c r="P263" s="3"/>
      <c r="Q263" s="13"/>
      <c r="R263" s="2"/>
    </row>
    <row r="264" spans="1:18" ht="13.95" customHeight="1" thickBot="1" x14ac:dyDescent="0.35">
      <c r="A264" s="2"/>
      <c r="B264" s="23"/>
      <c r="C264" s="24"/>
      <c r="D264" s="107" t="s">
        <v>414</v>
      </c>
      <c r="E264" s="108"/>
      <c r="F264" s="109"/>
      <c r="J264" s="34" t="s">
        <v>259</v>
      </c>
      <c r="K264" s="110">
        <f>VLOOKUP($J264,Mapping_V1_V2!E:F,2,FALSE)</f>
        <v>0</v>
      </c>
      <c r="L264" s="111">
        <f>VLOOKUP($J264,Mapping_V1_V2!E:G,3,FALSE)</f>
        <v>0</v>
      </c>
      <c r="M264" s="142"/>
      <c r="N264" s="142" t="s">
        <v>259</v>
      </c>
      <c r="O264" s="57" t="s">
        <v>550</v>
      </c>
      <c r="P264" s="3"/>
      <c r="Q264" s="13"/>
      <c r="R264" s="2"/>
    </row>
    <row r="265" spans="1:18" ht="13.95" customHeight="1" thickBot="1" x14ac:dyDescent="0.35">
      <c r="A265" s="2"/>
      <c r="B265" s="23"/>
      <c r="C265" s="24"/>
      <c r="D265" s="107" t="s">
        <v>415</v>
      </c>
      <c r="E265" s="108"/>
      <c r="F265" s="109"/>
      <c r="J265" s="34" t="s">
        <v>260</v>
      </c>
      <c r="K265" s="110">
        <f>VLOOKUP($J265,Mapping_V1_V2!E:F,2,FALSE)</f>
        <v>0</v>
      </c>
      <c r="L265" s="111">
        <f>VLOOKUP($J265,Mapping_V1_V2!E:G,3,FALSE)</f>
        <v>0</v>
      </c>
      <c r="M265" s="142"/>
      <c r="N265" s="142" t="s">
        <v>260</v>
      </c>
      <c r="O265" s="57" t="s">
        <v>550</v>
      </c>
      <c r="P265" s="3"/>
      <c r="Q265" s="13"/>
      <c r="R265" s="2"/>
    </row>
    <row r="266" spans="1:18" ht="13.95" customHeight="1" thickBot="1" x14ac:dyDescent="0.35">
      <c r="A266" s="2"/>
      <c r="B266" s="23"/>
      <c r="C266" s="24"/>
      <c r="D266" s="107" t="s">
        <v>416</v>
      </c>
      <c r="E266" s="108"/>
      <c r="F266" s="109"/>
      <c r="J266" s="34" t="s">
        <v>261</v>
      </c>
      <c r="K266" s="110">
        <f>VLOOKUP($J266,Mapping_V1_V2!E:F,2,FALSE)</f>
        <v>0</v>
      </c>
      <c r="L266" s="111">
        <f>VLOOKUP($J266,Mapping_V1_V2!E:G,3,FALSE)</f>
        <v>0</v>
      </c>
      <c r="M266" s="142"/>
      <c r="N266" s="142" t="s">
        <v>261</v>
      </c>
      <c r="O266" s="57" t="s">
        <v>550</v>
      </c>
      <c r="P266" s="3"/>
      <c r="Q266" s="13"/>
      <c r="R266" s="2"/>
    </row>
    <row r="267" spans="1:18" ht="13.95" customHeight="1" thickBot="1" x14ac:dyDescent="0.35">
      <c r="A267" s="2"/>
      <c r="B267" s="23"/>
      <c r="C267" s="24"/>
      <c r="D267" s="107" t="s">
        <v>417</v>
      </c>
      <c r="E267" s="108"/>
      <c r="F267" s="109"/>
      <c r="J267" s="34" t="s">
        <v>262</v>
      </c>
      <c r="K267" s="110">
        <f>VLOOKUP($J267,Mapping_V1_V2!E:F,2,FALSE)</f>
        <v>0</v>
      </c>
      <c r="L267" s="111">
        <f>VLOOKUP($J267,Mapping_V1_V2!E:G,3,FALSE)</f>
        <v>0</v>
      </c>
      <c r="M267" s="142"/>
      <c r="N267" s="142" t="s">
        <v>262</v>
      </c>
      <c r="O267" s="57" t="s">
        <v>550</v>
      </c>
      <c r="P267" s="3"/>
      <c r="Q267" s="13"/>
      <c r="R267" s="2"/>
    </row>
    <row r="268" spans="1:18" ht="13.95" customHeight="1" thickBot="1" x14ac:dyDescent="0.35">
      <c r="A268" s="2"/>
      <c r="B268" s="23"/>
      <c r="C268" s="24"/>
      <c r="D268" s="107" t="s">
        <v>418</v>
      </c>
      <c r="E268" s="108"/>
      <c r="F268" s="109"/>
      <c r="J268" s="34" t="s">
        <v>263</v>
      </c>
      <c r="K268" s="110">
        <f>VLOOKUP($J268,Mapping_V1_V2!E:F,2,FALSE)</f>
        <v>0</v>
      </c>
      <c r="L268" s="111">
        <f>VLOOKUP($J268,Mapping_V1_V2!E:G,3,FALSE)</f>
        <v>0</v>
      </c>
      <c r="M268" s="142"/>
      <c r="N268" s="142" t="s">
        <v>263</v>
      </c>
      <c r="O268" s="57" t="s">
        <v>550</v>
      </c>
      <c r="P268" s="3"/>
      <c r="Q268" s="13"/>
      <c r="R268" s="2"/>
    </row>
    <row r="269" spans="1:18" ht="13.95" customHeight="1" thickBot="1" x14ac:dyDescent="0.35">
      <c r="A269" s="2"/>
      <c r="B269" s="23"/>
      <c r="C269" s="24"/>
      <c r="D269" s="107" t="s">
        <v>419</v>
      </c>
      <c r="E269" s="108"/>
      <c r="F269" s="109"/>
      <c r="J269" s="34" t="s">
        <v>264</v>
      </c>
      <c r="K269" s="110">
        <f>VLOOKUP($J269,Mapping_V1_V2!E:F,2,FALSE)</f>
        <v>0</v>
      </c>
      <c r="L269" s="111">
        <f>VLOOKUP($J269,Mapping_V1_V2!E:G,3,FALSE)</f>
        <v>0</v>
      </c>
      <c r="M269" s="142"/>
      <c r="N269" s="142" t="s">
        <v>264</v>
      </c>
      <c r="O269" s="57" t="s">
        <v>550</v>
      </c>
      <c r="P269" s="3"/>
      <c r="Q269" s="13"/>
      <c r="R269" s="2"/>
    </row>
    <row r="270" spans="1:18" ht="13.95" customHeight="1" thickBot="1" x14ac:dyDescent="0.35">
      <c r="A270" s="2"/>
      <c r="B270" s="23"/>
      <c r="C270" s="24"/>
      <c r="D270" s="107" t="s">
        <v>420</v>
      </c>
      <c r="E270" s="108"/>
      <c r="F270" s="109"/>
      <c r="J270" s="34" t="s">
        <v>265</v>
      </c>
      <c r="K270" s="110">
        <f>VLOOKUP($J270,Mapping_V1_V2!E:F,2,FALSE)</f>
        <v>0</v>
      </c>
      <c r="L270" s="111">
        <f>VLOOKUP($J270,Mapping_V1_V2!E:G,3,FALSE)</f>
        <v>0</v>
      </c>
      <c r="M270" s="142"/>
      <c r="N270" s="142" t="s">
        <v>265</v>
      </c>
      <c r="O270" s="57" t="s">
        <v>550</v>
      </c>
      <c r="P270" s="3"/>
      <c r="Q270" s="13"/>
      <c r="R270" s="2"/>
    </row>
    <row r="271" spans="1:18" ht="13.95" customHeight="1" thickBot="1" x14ac:dyDescent="0.35">
      <c r="A271" s="2"/>
      <c r="B271" s="23"/>
      <c r="C271" s="24"/>
      <c r="D271" s="107" t="s">
        <v>421</v>
      </c>
      <c r="E271" s="108"/>
      <c r="F271" s="109"/>
      <c r="J271" s="34" t="s">
        <v>266</v>
      </c>
      <c r="K271" s="110">
        <f>VLOOKUP($J271,Mapping_V1_V2!E:F,2,FALSE)</f>
        <v>0</v>
      </c>
      <c r="L271" s="111">
        <f>VLOOKUP($J271,Mapping_V1_V2!E:G,3,FALSE)</f>
        <v>0</v>
      </c>
      <c r="M271" s="142"/>
      <c r="N271" s="142" t="s">
        <v>266</v>
      </c>
      <c r="O271" s="57" t="s">
        <v>550</v>
      </c>
      <c r="P271" s="3"/>
      <c r="Q271" s="13"/>
      <c r="R271" s="2"/>
    </row>
    <row r="272" spans="1:18" ht="13.95" customHeight="1" thickBot="1" x14ac:dyDescent="0.35">
      <c r="A272" s="2"/>
      <c r="B272" s="23"/>
      <c r="C272" s="24"/>
      <c r="D272" s="107" t="s">
        <v>422</v>
      </c>
      <c r="E272" s="108"/>
      <c r="F272" s="109"/>
      <c r="J272" s="34" t="s">
        <v>267</v>
      </c>
      <c r="K272" s="110">
        <f>VLOOKUP($J272,Mapping_V1_V2!E:F,2,FALSE)</f>
        <v>0</v>
      </c>
      <c r="L272" s="111">
        <f>VLOOKUP($J272,Mapping_V1_V2!E:G,3,FALSE)</f>
        <v>0</v>
      </c>
      <c r="M272" s="142"/>
      <c r="N272" s="142" t="s">
        <v>267</v>
      </c>
      <c r="O272" s="57" t="s">
        <v>550</v>
      </c>
      <c r="P272" s="3"/>
      <c r="Q272" s="13"/>
      <c r="R272" s="2"/>
    </row>
    <row r="273" spans="1:18" ht="13.95" customHeight="1" thickBot="1" x14ac:dyDescent="0.35">
      <c r="A273" s="2"/>
      <c r="B273" s="23"/>
      <c r="C273" s="24"/>
      <c r="D273" s="107" t="s">
        <v>423</v>
      </c>
      <c r="E273" s="108"/>
      <c r="F273" s="109"/>
      <c r="J273" s="34" t="s">
        <v>268</v>
      </c>
      <c r="K273" s="110">
        <f>VLOOKUP($J273,Mapping_V1_V2!E:F,2,FALSE)</f>
        <v>0</v>
      </c>
      <c r="L273" s="111">
        <f>VLOOKUP($J273,Mapping_V1_V2!E:G,3,FALSE)</f>
        <v>0</v>
      </c>
      <c r="M273" s="142"/>
      <c r="N273" s="142" t="s">
        <v>268</v>
      </c>
      <c r="O273" s="57" t="s">
        <v>550</v>
      </c>
      <c r="P273" s="3"/>
      <c r="Q273" s="13"/>
      <c r="R273" s="2"/>
    </row>
    <row r="274" spans="1:18" ht="13.95" customHeight="1" thickBot="1" x14ac:dyDescent="0.35">
      <c r="A274" s="2"/>
      <c r="B274" s="23"/>
      <c r="C274" s="24"/>
      <c r="D274" s="107" t="s">
        <v>424</v>
      </c>
      <c r="E274" s="108"/>
      <c r="F274" s="109"/>
      <c r="J274" s="34" t="s">
        <v>269</v>
      </c>
      <c r="K274" s="110">
        <f>VLOOKUP($J274,Mapping_V1_V2!E:F,2,FALSE)</f>
        <v>0</v>
      </c>
      <c r="L274" s="111">
        <f>VLOOKUP($J274,Mapping_V1_V2!E:G,3,FALSE)</f>
        <v>0</v>
      </c>
      <c r="M274" s="142"/>
      <c r="N274" s="142" t="s">
        <v>269</v>
      </c>
      <c r="O274" s="57" t="s">
        <v>550</v>
      </c>
      <c r="P274" s="3"/>
      <c r="Q274" s="13"/>
      <c r="R274" s="2"/>
    </row>
    <row r="275" spans="1:18" ht="13.95" customHeight="1" thickBot="1" x14ac:dyDescent="0.35">
      <c r="A275" s="2"/>
      <c r="B275" s="23"/>
      <c r="C275" s="24"/>
      <c r="D275" s="107" t="s">
        <v>425</v>
      </c>
      <c r="E275" s="108"/>
      <c r="F275" s="109"/>
      <c r="J275" s="34" t="s">
        <v>270</v>
      </c>
      <c r="K275" s="110">
        <f>VLOOKUP($J275,Mapping_V1_V2!E:F,2,FALSE)</f>
        <v>0</v>
      </c>
      <c r="L275" s="111">
        <f>VLOOKUP($J275,Mapping_V1_V2!E:G,3,FALSE)</f>
        <v>0</v>
      </c>
      <c r="M275" s="142"/>
      <c r="N275" s="142" t="s">
        <v>269</v>
      </c>
      <c r="O275" s="57" t="s">
        <v>550</v>
      </c>
      <c r="P275" s="3"/>
      <c r="Q275" s="13"/>
      <c r="R275" s="2"/>
    </row>
    <row r="276" spans="1:18" ht="13.95" customHeight="1" thickBot="1" x14ac:dyDescent="0.35">
      <c r="A276" s="2"/>
      <c r="B276" s="23"/>
      <c r="C276" s="24"/>
      <c r="D276" s="107" t="s">
        <v>426</v>
      </c>
      <c r="E276" s="108"/>
      <c r="F276" s="109"/>
      <c r="J276" s="34" t="s">
        <v>271</v>
      </c>
      <c r="K276" s="110">
        <f>VLOOKUP($J276,Mapping_V1_V2!E:F,2,FALSE)</f>
        <v>0</v>
      </c>
      <c r="L276" s="111">
        <f>VLOOKUP($J276,Mapping_V1_V2!E:G,3,FALSE)</f>
        <v>0</v>
      </c>
      <c r="M276" s="142"/>
      <c r="N276" s="142" t="s">
        <v>270</v>
      </c>
      <c r="O276" s="57" t="s">
        <v>550</v>
      </c>
      <c r="P276" s="3"/>
      <c r="Q276" s="13"/>
      <c r="R276" s="2"/>
    </row>
    <row r="277" spans="1:18" ht="13.95" customHeight="1" thickBot="1" x14ac:dyDescent="0.35">
      <c r="A277" s="2"/>
      <c r="B277" s="23"/>
      <c r="C277" s="24"/>
      <c r="D277" s="107" t="s">
        <v>427</v>
      </c>
      <c r="E277" s="108"/>
      <c r="F277" s="109"/>
      <c r="J277" s="34" t="s">
        <v>272</v>
      </c>
      <c r="K277" s="110">
        <f>VLOOKUP($J277,Mapping_V1_V2!E:F,2,FALSE)</f>
        <v>0</v>
      </c>
      <c r="L277" s="111">
        <f>VLOOKUP($J277,Mapping_V1_V2!E:G,3,FALSE)</f>
        <v>0</v>
      </c>
      <c r="M277" s="142"/>
      <c r="N277" s="142" t="s">
        <v>271</v>
      </c>
      <c r="O277" s="57" t="s">
        <v>550</v>
      </c>
      <c r="P277" s="3"/>
      <c r="Q277" s="13"/>
      <c r="R277" s="2"/>
    </row>
    <row r="278" spans="1:18" ht="13.95" customHeight="1" thickBot="1" x14ac:dyDescent="0.35">
      <c r="A278" s="2"/>
      <c r="B278" s="23"/>
      <c r="C278" s="24"/>
      <c r="D278" s="107" t="s">
        <v>428</v>
      </c>
      <c r="E278" s="108"/>
      <c r="F278" s="109"/>
      <c r="J278" s="34" t="s">
        <v>273</v>
      </c>
      <c r="K278" s="110">
        <f>VLOOKUP($J278,Mapping_V1_V2!E:F,2,FALSE)</f>
        <v>0</v>
      </c>
      <c r="L278" s="111">
        <f>VLOOKUP($J278,Mapping_V1_V2!E:G,3,FALSE)</f>
        <v>0</v>
      </c>
      <c r="M278" s="142"/>
      <c r="N278" s="142" t="s">
        <v>272</v>
      </c>
      <c r="O278" s="57" t="s">
        <v>550</v>
      </c>
      <c r="P278" s="3"/>
      <c r="Q278" s="13"/>
      <c r="R278" s="2"/>
    </row>
    <row r="279" spans="1:18" ht="13.95" customHeight="1" thickBot="1" x14ac:dyDescent="0.35">
      <c r="A279" s="2"/>
      <c r="B279" s="23"/>
      <c r="C279" s="24"/>
      <c r="D279" s="107" t="s">
        <v>429</v>
      </c>
      <c r="E279" s="108"/>
      <c r="F279" s="109"/>
      <c r="J279" s="34" t="s">
        <v>274</v>
      </c>
      <c r="K279" s="110">
        <f>VLOOKUP($J279,Mapping_V1_V2!E:F,2,FALSE)</f>
        <v>0</v>
      </c>
      <c r="L279" s="111">
        <f>VLOOKUP($J279,Mapping_V1_V2!E:G,3,FALSE)</f>
        <v>0</v>
      </c>
      <c r="M279" s="142"/>
      <c r="N279" s="142" t="s">
        <v>242</v>
      </c>
      <c r="O279" s="57" t="s">
        <v>550</v>
      </c>
      <c r="P279" s="3"/>
      <c r="Q279" s="13"/>
      <c r="R279" s="2"/>
    </row>
    <row r="280" spans="1:18" ht="13.95" customHeight="1" thickBot="1" x14ac:dyDescent="0.35">
      <c r="A280" s="2"/>
      <c r="B280" s="23"/>
      <c r="C280" s="24"/>
      <c r="D280" s="107" t="s">
        <v>430</v>
      </c>
      <c r="E280" s="108"/>
      <c r="F280" s="109"/>
      <c r="J280" s="34" t="s">
        <v>275</v>
      </c>
      <c r="K280" s="110">
        <f>VLOOKUP($J280,Mapping_V1_V2!E:F,2,FALSE)</f>
        <v>0</v>
      </c>
      <c r="L280" s="111">
        <f>VLOOKUP($J280,Mapping_V1_V2!E:G,3,FALSE)</f>
        <v>0</v>
      </c>
      <c r="M280" s="142"/>
      <c r="N280" s="142" t="s">
        <v>243</v>
      </c>
      <c r="O280" s="57" t="s">
        <v>550</v>
      </c>
      <c r="P280" s="3"/>
      <c r="Q280" s="13"/>
      <c r="R280" s="2"/>
    </row>
    <row r="281" spans="1:18" ht="13.95" customHeight="1" thickBot="1" x14ac:dyDescent="0.35">
      <c r="A281" s="2"/>
      <c r="B281" s="23"/>
      <c r="C281" s="24"/>
      <c r="D281" s="107" t="s">
        <v>431</v>
      </c>
      <c r="E281" s="108"/>
      <c r="F281" s="109"/>
      <c r="J281" s="34" t="s">
        <v>276</v>
      </c>
      <c r="K281" s="110">
        <f>VLOOKUP($J281,Mapping_V1_V2!E:F,2,FALSE)</f>
        <v>0</v>
      </c>
      <c r="L281" s="111">
        <f>VLOOKUP($J281,Mapping_V1_V2!E:G,3,FALSE)</f>
        <v>0</v>
      </c>
      <c r="M281" s="142"/>
      <c r="N281" s="142">
        <v>0</v>
      </c>
      <c r="O281" s="57" t="s">
        <v>471</v>
      </c>
      <c r="P281" s="3"/>
      <c r="Q281" s="13"/>
      <c r="R281" s="2"/>
    </row>
    <row r="282" spans="1:18" ht="13.95" customHeight="1" thickBot="1" x14ac:dyDescent="0.35">
      <c r="A282" s="2"/>
      <c r="B282" s="23"/>
      <c r="C282" s="24"/>
      <c r="D282" s="107" t="s">
        <v>433</v>
      </c>
      <c r="E282" s="108"/>
      <c r="F282" s="109"/>
      <c r="J282" s="34" t="s">
        <v>277</v>
      </c>
      <c r="K282" s="110">
        <f>VLOOKUP($J282,Mapping_V1_V2!E:F,2,FALSE)</f>
        <v>0</v>
      </c>
      <c r="L282" s="111">
        <f>VLOOKUP($J282,Mapping_V1_V2!E:G,3,FALSE)</f>
        <v>0</v>
      </c>
      <c r="M282" s="142"/>
      <c r="N282" s="142" t="s">
        <v>244</v>
      </c>
      <c r="O282" s="57" t="s">
        <v>550</v>
      </c>
      <c r="P282" s="3"/>
      <c r="Q282" s="13"/>
      <c r="R282" s="2"/>
    </row>
    <row r="283" spans="1:18" ht="13.95" customHeight="1" thickBot="1" x14ac:dyDescent="0.35">
      <c r="A283" s="2"/>
      <c r="B283" s="23"/>
      <c r="C283" s="24"/>
      <c r="D283" s="107" t="s">
        <v>434</v>
      </c>
      <c r="E283" s="108"/>
      <c r="F283" s="109"/>
      <c r="J283" s="34" t="s">
        <v>278</v>
      </c>
      <c r="K283" s="110">
        <f>VLOOKUP($J283,Mapping_V1_V2!E:F,2,FALSE)</f>
        <v>0</v>
      </c>
      <c r="L283" s="111">
        <f>VLOOKUP($J283,Mapping_V1_V2!E:G,3,FALSE)</f>
        <v>0</v>
      </c>
      <c r="M283" s="142"/>
      <c r="N283" s="142" t="s">
        <v>245</v>
      </c>
      <c r="O283" s="57" t="s">
        <v>550</v>
      </c>
      <c r="P283" s="3"/>
      <c r="Q283" s="13"/>
      <c r="R283" s="2"/>
    </row>
    <row r="284" spans="1:18" ht="13.95" customHeight="1" thickBot="1" x14ac:dyDescent="0.35">
      <c r="A284" s="2"/>
      <c r="B284" s="23"/>
      <c r="C284" s="24"/>
      <c r="D284" s="107" t="s">
        <v>435</v>
      </c>
      <c r="E284" s="108"/>
      <c r="F284" s="109"/>
      <c r="J284" s="34" t="s">
        <v>279</v>
      </c>
      <c r="K284" s="110">
        <f>VLOOKUP($J284,Mapping_V1_V2!E:F,2,FALSE)</f>
        <v>0</v>
      </c>
      <c r="L284" s="111">
        <f>VLOOKUP($J284,Mapping_V1_V2!E:G,3,FALSE)</f>
        <v>0</v>
      </c>
      <c r="M284" s="142"/>
      <c r="N284" s="142" t="s">
        <v>246</v>
      </c>
      <c r="O284" s="57" t="s">
        <v>550</v>
      </c>
      <c r="P284" s="3"/>
      <c r="Q284" s="13"/>
      <c r="R284" s="2"/>
    </row>
    <row r="285" spans="1:18" ht="13.95" customHeight="1" thickBot="1" x14ac:dyDescent="0.35">
      <c r="A285" s="2"/>
      <c r="B285" s="23"/>
      <c r="C285" s="24"/>
      <c r="D285" s="107" t="s">
        <v>436</v>
      </c>
      <c r="E285" s="108"/>
      <c r="F285" s="109"/>
      <c r="J285" s="34" t="s">
        <v>280</v>
      </c>
      <c r="K285" s="110">
        <f>VLOOKUP($J285,Mapping_V1_V2!E:F,2,FALSE)</f>
        <v>0</v>
      </c>
      <c r="L285" s="111">
        <f>VLOOKUP($J285,Mapping_V1_V2!E:G,3,FALSE)</f>
        <v>0</v>
      </c>
      <c r="M285" s="142"/>
      <c r="N285" s="142" t="s">
        <v>247</v>
      </c>
      <c r="O285" s="57" t="s">
        <v>550</v>
      </c>
      <c r="P285" s="3"/>
      <c r="Q285" s="13"/>
      <c r="R285" s="2"/>
    </row>
    <row r="286" spans="1:18" ht="13.95" customHeight="1" thickBot="1" x14ac:dyDescent="0.35">
      <c r="A286" s="2"/>
      <c r="B286" s="23"/>
      <c r="C286" s="24"/>
      <c r="D286" s="107" t="s">
        <v>437</v>
      </c>
      <c r="E286" s="108"/>
      <c r="F286" s="109"/>
      <c r="J286" s="34" t="s">
        <v>281</v>
      </c>
      <c r="K286" s="110">
        <f>VLOOKUP($J286,Mapping_V1_V2!E:F,2,FALSE)</f>
        <v>0</v>
      </c>
      <c r="L286" s="111">
        <f>VLOOKUP($J286,Mapping_V1_V2!E:G,3,FALSE)</f>
        <v>0</v>
      </c>
      <c r="M286" s="142"/>
      <c r="N286" s="142">
        <v>0</v>
      </c>
      <c r="O286" s="57" t="s">
        <v>471</v>
      </c>
      <c r="P286" s="3"/>
      <c r="Q286" s="13"/>
      <c r="R286" s="2"/>
    </row>
    <row r="287" spans="1:18" ht="13.95" customHeight="1" thickBot="1" x14ac:dyDescent="0.35">
      <c r="A287" s="2"/>
      <c r="B287" s="23"/>
      <c r="C287" s="24"/>
      <c r="D287" s="107" t="s">
        <v>438</v>
      </c>
      <c r="E287" s="108"/>
      <c r="F287" s="109"/>
      <c r="J287" s="34" t="s">
        <v>282</v>
      </c>
      <c r="K287" s="110">
        <f>VLOOKUP($J287,Mapping_V1_V2!E:F,2,FALSE)</f>
        <v>0</v>
      </c>
      <c r="L287" s="111">
        <f>VLOOKUP($J287,Mapping_V1_V2!E:G,3,FALSE)</f>
        <v>0</v>
      </c>
      <c r="M287" s="142"/>
      <c r="N287" s="142">
        <v>0</v>
      </c>
      <c r="O287" s="57" t="s">
        <v>471</v>
      </c>
      <c r="P287" s="3"/>
      <c r="Q287" s="13"/>
      <c r="R287" s="2"/>
    </row>
    <row r="288" spans="1:18" ht="13.95" customHeight="1" thickBot="1" x14ac:dyDescent="0.35">
      <c r="A288" s="2"/>
      <c r="B288" s="23"/>
      <c r="C288" s="24"/>
      <c r="D288" s="107" t="s">
        <v>439</v>
      </c>
      <c r="E288" s="108"/>
      <c r="F288" s="109"/>
      <c r="J288" s="34" t="s">
        <v>283</v>
      </c>
      <c r="K288" s="110">
        <f>VLOOKUP($J288,Mapping_V1_V2!E:F,2,FALSE)</f>
        <v>0</v>
      </c>
      <c r="L288" s="111">
        <f>VLOOKUP($J288,Mapping_V1_V2!E:G,3,FALSE)</f>
        <v>0</v>
      </c>
      <c r="M288" s="142"/>
      <c r="N288" s="142">
        <v>0</v>
      </c>
      <c r="O288" s="57" t="s">
        <v>471</v>
      </c>
      <c r="P288" s="3"/>
      <c r="Q288" s="13"/>
      <c r="R288" s="2"/>
    </row>
    <row r="289" spans="1:18" ht="13.95" customHeight="1" thickBot="1" x14ac:dyDescent="0.35">
      <c r="A289" s="2"/>
      <c r="B289" s="23"/>
      <c r="C289" s="24"/>
      <c r="D289" s="107" t="s">
        <v>440</v>
      </c>
      <c r="E289" s="108"/>
      <c r="F289" s="109"/>
      <c r="J289" s="34" t="s">
        <v>284</v>
      </c>
      <c r="K289" s="110">
        <f>VLOOKUP($J289,Mapping_V1_V2!E:F,2,FALSE)</f>
        <v>0</v>
      </c>
      <c r="L289" s="111">
        <f>VLOOKUP($J289,Mapping_V1_V2!E:G,3,FALSE)</f>
        <v>0</v>
      </c>
      <c r="M289" s="142"/>
      <c r="N289" s="142" t="s">
        <v>587</v>
      </c>
      <c r="O289" s="57" t="s">
        <v>550</v>
      </c>
      <c r="P289" s="3"/>
      <c r="Q289" s="13"/>
      <c r="R289" s="2"/>
    </row>
    <row r="290" spans="1:18" ht="13.95" customHeight="1" thickBot="1" x14ac:dyDescent="0.35">
      <c r="A290" s="2"/>
      <c r="B290" s="23"/>
      <c r="C290" s="24"/>
      <c r="D290" s="107" t="s">
        <v>441</v>
      </c>
      <c r="E290" s="108"/>
      <c r="F290" s="109"/>
      <c r="J290" s="34" t="s">
        <v>285</v>
      </c>
      <c r="K290" s="110">
        <f>VLOOKUP($J290,Mapping_V1_V2!E:F,2,FALSE)</f>
        <v>0</v>
      </c>
      <c r="L290" s="111">
        <f>VLOOKUP($J290,Mapping_V1_V2!E:G,3,FALSE)</f>
        <v>0</v>
      </c>
      <c r="M290" s="142"/>
      <c r="N290" s="142" t="s">
        <v>588</v>
      </c>
      <c r="O290" s="57" t="s">
        <v>550</v>
      </c>
      <c r="P290" s="3"/>
      <c r="Q290" s="13"/>
      <c r="R290" s="2"/>
    </row>
    <row r="291" spans="1:18" ht="13.95" customHeight="1" thickBot="1" x14ac:dyDescent="0.35">
      <c r="A291" s="2"/>
      <c r="B291" s="23"/>
      <c r="C291" s="24"/>
      <c r="D291" s="107" t="s">
        <v>442</v>
      </c>
      <c r="E291" s="108"/>
      <c r="F291" s="109"/>
      <c r="J291" s="34" t="s">
        <v>286</v>
      </c>
      <c r="K291" s="110">
        <f>VLOOKUP($J291,Mapping_V1_V2!E:F,2,FALSE)</f>
        <v>0</v>
      </c>
      <c r="L291" s="111">
        <f>VLOOKUP($J291,Mapping_V1_V2!E:G,3,FALSE)</f>
        <v>0</v>
      </c>
      <c r="M291" s="142"/>
      <c r="N291" s="142" t="s">
        <v>590</v>
      </c>
      <c r="O291" s="57" t="s">
        <v>550</v>
      </c>
      <c r="P291" s="3"/>
      <c r="Q291" s="13"/>
      <c r="R291" s="2"/>
    </row>
    <row r="292" spans="1:18" ht="13.95" customHeight="1" thickBot="1" x14ac:dyDescent="0.35">
      <c r="A292" s="2"/>
      <c r="B292" s="23"/>
      <c r="C292" s="24"/>
      <c r="D292" s="107" t="s">
        <v>443</v>
      </c>
      <c r="E292" s="108"/>
      <c r="F292" s="109"/>
      <c r="J292" s="34" t="s">
        <v>287</v>
      </c>
      <c r="K292" s="110">
        <f>VLOOKUP($J292,Mapping_V1_V2!E:F,2,FALSE)</f>
        <v>0</v>
      </c>
      <c r="L292" s="111">
        <f>VLOOKUP($J292,Mapping_V1_V2!E:G,3,FALSE)</f>
        <v>0</v>
      </c>
      <c r="M292" s="142"/>
      <c r="N292" s="142">
        <v>0</v>
      </c>
      <c r="O292" s="57" t="s">
        <v>471</v>
      </c>
      <c r="P292" s="3"/>
      <c r="Q292" s="13"/>
      <c r="R292" s="2"/>
    </row>
    <row r="293" spans="1:18" ht="13.95" customHeight="1" thickBot="1" x14ac:dyDescent="0.35">
      <c r="A293" s="2"/>
      <c r="B293" s="23"/>
      <c r="C293" s="24"/>
      <c r="D293" s="107" t="s">
        <v>585</v>
      </c>
      <c r="E293" s="108"/>
      <c r="F293" s="109"/>
      <c r="J293" s="34" t="s">
        <v>288</v>
      </c>
      <c r="K293" s="110">
        <f>VLOOKUP($J293,Mapping_V1_V2!E:F,2,FALSE)</f>
        <v>0</v>
      </c>
      <c r="L293" s="111">
        <f>VLOOKUP($J293,Mapping_V1_V2!E:G,3,FALSE)</f>
        <v>0</v>
      </c>
      <c r="M293" s="142"/>
      <c r="N293" s="142" t="s">
        <v>591</v>
      </c>
      <c r="O293" s="57" t="s">
        <v>550</v>
      </c>
      <c r="P293" s="3"/>
      <c r="Q293" s="13"/>
      <c r="R293" s="2"/>
    </row>
    <row r="294" spans="1:18" ht="13.95" customHeight="1" thickBot="1" x14ac:dyDescent="0.35">
      <c r="A294" s="2"/>
      <c r="B294" s="23"/>
      <c r="C294" s="24"/>
      <c r="D294" s="107" t="s">
        <v>105</v>
      </c>
      <c r="E294" s="108"/>
      <c r="F294" s="109"/>
      <c r="J294" s="34" t="s">
        <v>289</v>
      </c>
      <c r="K294" s="110">
        <f>VLOOKUP($J294,Mapping_V1_V2!E:F,2,FALSE)</f>
        <v>0</v>
      </c>
      <c r="L294" s="111">
        <f>VLOOKUP($J294,Mapping_V1_V2!E:G,3,FALSE)</f>
        <v>0</v>
      </c>
      <c r="M294" s="142"/>
      <c r="N294" s="142" t="s">
        <v>592</v>
      </c>
      <c r="O294" s="57" t="s">
        <v>550</v>
      </c>
      <c r="P294" s="3"/>
      <c r="Q294" s="13"/>
      <c r="R294" s="2"/>
    </row>
    <row r="295" spans="1:18" ht="13.95" customHeight="1" thickBot="1" x14ac:dyDescent="0.35">
      <c r="A295" s="2"/>
      <c r="B295" s="23"/>
      <c r="C295" s="24"/>
      <c r="D295" s="107" t="s">
        <v>106</v>
      </c>
      <c r="E295" s="108"/>
      <c r="F295" s="109"/>
      <c r="J295" s="34" t="s">
        <v>290</v>
      </c>
      <c r="K295" s="110">
        <f>VLOOKUP($J295,Mapping_V1_V2!E:F,2,FALSE)</f>
        <v>0</v>
      </c>
      <c r="L295" s="111">
        <f>VLOOKUP($J295,Mapping_V1_V2!E:G,3,FALSE)</f>
        <v>0</v>
      </c>
      <c r="M295" s="142"/>
      <c r="N295" s="142" t="s">
        <v>593</v>
      </c>
      <c r="O295" s="57" t="s">
        <v>550</v>
      </c>
      <c r="P295" s="3"/>
      <c r="Q295" s="13"/>
      <c r="R295" s="2"/>
    </row>
    <row r="296" spans="1:18" ht="13.95" customHeight="1" thickBot="1" x14ac:dyDescent="0.35">
      <c r="A296" s="2"/>
      <c r="B296" s="23"/>
      <c r="C296" s="24"/>
      <c r="D296" s="107" t="s">
        <v>107</v>
      </c>
      <c r="E296" s="108"/>
      <c r="F296" s="109"/>
      <c r="J296" s="34" t="s">
        <v>291</v>
      </c>
      <c r="K296" s="110">
        <f>VLOOKUP($J296,Mapping_V1_V2!E:F,2,FALSE)</f>
        <v>0</v>
      </c>
      <c r="L296" s="111">
        <f>VLOOKUP($J296,Mapping_V1_V2!E:G,3,FALSE)</f>
        <v>0</v>
      </c>
      <c r="M296" s="142"/>
      <c r="N296" s="142" t="s">
        <v>274</v>
      </c>
      <c r="O296" s="57" t="s">
        <v>550</v>
      </c>
      <c r="P296" s="3"/>
      <c r="Q296" s="13"/>
      <c r="R296" s="2"/>
    </row>
    <row r="297" spans="1:18" ht="13.95" customHeight="1" thickBot="1" x14ac:dyDescent="0.35">
      <c r="A297" s="2"/>
      <c r="B297" s="23"/>
      <c r="C297" s="24"/>
      <c r="D297" s="107" t="s">
        <v>108</v>
      </c>
      <c r="E297" s="108"/>
      <c r="F297" s="109"/>
      <c r="J297" s="34" t="s">
        <v>292</v>
      </c>
      <c r="K297" s="110">
        <f>VLOOKUP($J297,Mapping_V1_V2!E:F,2,FALSE)</f>
        <v>0</v>
      </c>
      <c r="L297" s="111">
        <f>VLOOKUP($J297,Mapping_V1_V2!E:G,3,FALSE)</f>
        <v>0</v>
      </c>
      <c r="M297" s="142"/>
      <c r="N297" s="142" t="s">
        <v>275</v>
      </c>
      <c r="O297" s="57" t="s">
        <v>550</v>
      </c>
      <c r="P297" s="3"/>
      <c r="Q297" s="13"/>
      <c r="R297" s="2"/>
    </row>
    <row r="298" spans="1:18" ht="13.95" customHeight="1" thickBot="1" x14ac:dyDescent="0.35">
      <c r="A298" s="2"/>
      <c r="B298" s="23"/>
      <c r="C298" s="24"/>
      <c r="D298" s="107" t="s">
        <v>109</v>
      </c>
      <c r="E298" s="108"/>
      <c r="F298" s="109"/>
      <c r="J298" s="34" t="s">
        <v>293</v>
      </c>
      <c r="K298" s="110">
        <f>VLOOKUP($J298,Mapping_V1_V2!E:F,2,FALSE)</f>
        <v>0</v>
      </c>
      <c r="L298" s="111">
        <f>VLOOKUP($J298,Mapping_V1_V2!E:G,3,FALSE)</f>
        <v>0</v>
      </c>
      <c r="M298" s="142"/>
      <c r="N298" s="142" t="s">
        <v>278</v>
      </c>
      <c r="O298" s="57" t="s">
        <v>551</v>
      </c>
      <c r="P298" s="3"/>
      <c r="Q298" s="13"/>
      <c r="R298" s="2"/>
    </row>
    <row r="299" spans="1:18" ht="13.95" customHeight="1" thickBot="1" x14ac:dyDescent="0.35">
      <c r="A299" s="2"/>
      <c r="B299" s="23"/>
      <c r="C299" s="24"/>
      <c r="D299" s="107" t="s">
        <v>110</v>
      </c>
      <c r="E299" s="108"/>
      <c r="F299" s="109"/>
      <c r="J299" s="34" t="s">
        <v>294</v>
      </c>
      <c r="K299" s="110">
        <f>VLOOKUP($J299,Mapping_V1_V2!E:F,2,FALSE)</f>
        <v>0</v>
      </c>
      <c r="L299" s="111">
        <f>VLOOKUP($J299,Mapping_V1_V2!E:G,3,FALSE)</f>
        <v>0</v>
      </c>
      <c r="M299" s="142"/>
      <c r="N299" s="142" t="s">
        <v>276</v>
      </c>
      <c r="O299" s="57" t="s">
        <v>550</v>
      </c>
      <c r="P299" s="3"/>
      <c r="Q299" s="13"/>
      <c r="R299" s="2"/>
    </row>
    <row r="300" spans="1:18" ht="13.95" customHeight="1" thickBot="1" x14ac:dyDescent="0.35">
      <c r="A300" s="2"/>
      <c r="B300" s="23"/>
      <c r="C300" s="24"/>
      <c r="D300" s="107" t="s">
        <v>111</v>
      </c>
      <c r="E300" s="108"/>
      <c r="F300" s="109"/>
      <c r="J300" s="34" t="s">
        <v>295</v>
      </c>
      <c r="K300" s="110">
        <f>VLOOKUP($J300,Mapping_V1_V2!E:F,2,FALSE)</f>
        <v>0</v>
      </c>
      <c r="L300" s="111">
        <f>VLOOKUP($J300,Mapping_V1_V2!E:G,3,FALSE)</f>
        <v>0</v>
      </c>
      <c r="M300" s="142"/>
      <c r="N300" s="142" t="s">
        <v>277</v>
      </c>
      <c r="O300" s="57" t="s">
        <v>550</v>
      </c>
      <c r="P300" s="3"/>
      <c r="Q300" s="13"/>
      <c r="R300" s="2"/>
    </row>
    <row r="301" spans="1:18" ht="13.95" customHeight="1" thickBot="1" x14ac:dyDescent="0.35">
      <c r="A301" s="2"/>
      <c r="B301" s="23"/>
      <c r="C301" s="24"/>
      <c r="D301" s="107" t="s">
        <v>112</v>
      </c>
      <c r="E301" s="108"/>
      <c r="F301" s="109"/>
      <c r="J301" s="34" t="s">
        <v>296</v>
      </c>
      <c r="K301" s="110">
        <f>VLOOKUP($J301,Mapping_V1_V2!E:F,2,FALSE)</f>
        <v>0</v>
      </c>
      <c r="L301" s="111">
        <f>VLOOKUP($J301,Mapping_V1_V2!E:G,3,FALSE)</f>
        <v>0</v>
      </c>
      <c r="M301" s="142"/>
      <c r="N301" s="142" t="s">
        <v>279</v>
      </c>
      <c r="O301" s="57" t="s">
        <v>551</v>
      </c>
      <c r="P301" s="3"/>
      <c r="Q301" s="13"/>
      <c r="R301" s="2"/>
    </row>
    <row r="302" spans="1:18" ht="13.95" customHeight="1" thickBot="1" x14ac:dyDescent="0.35">
      <c r="A302" s="2"/>
      <c r="B302" s="23"/>
      <c r="C302" s="24"/>
      <c r="D302" s="107" t="s">
        <v>113</v>
      </c>
      <c r="E302" s="108"/>
      <c r="F302" s="109"/>
      <c r="J302" s="34" t="s">
        <v>297</v>
      </c>
      <c r="K302" s="110">
        <f>VLOOKUP($J302,Mapping_V1_V2!E:F,2,FALSE)</f>
        <v>0</v>
      </c>
      <c r="L302" s="111">
        <f>VLOOKUP($J302,Mapping_V1_V2!E:G,3,FALSE)</f>
        <v>0</v>
      </c>
      <c r="M302" s="142"/>
      <c r="N302" s="142" t="s">
        <v>303</v>
      </c>
      <c r="O302" s="57" t="s">
        <v>551</v>
      </c>
      <c r="P302" s="3"/>
      <c r="Q302" s="13"/>
      <c r="R302" s="2"/>
    </row>
    <row r="303" spans="1:18" ht="13.95" customHeight="1" thickBot="1" x14ac:dyDescent="0.35">
      <c r="A303" s="2"/>
      <c r="B303" s="23"/>
      <c r="C303" s="24"/>
      <c r="D303" s="107" t="s">
        <v>115</v>
      </c>
      <c r="E303" s="108"/>
      <c r="F303" s="109"/>
      <c r="J303" s="34" t="s">
        <v>298</v>
      </c>
      <c r="K303" s="110">
        <f>VLOOKUP($J303,Mapping_V1_V2!E:F,2,FALSE)</f>
        <v>0</v>
      </c>
      <c r="L303" s="111">
        <f>VLOOKUP($J303,Mapping_V1_V2!E:G,3,FALSE)</f>
        <v>0</v>
      </c>
      <c r="M303" s="142"/>
      <c r="N303" s="142" t="s">
        <v>306</v>
      </c>
      <c r="O303" s="57" t="s">
        <v>551</v>
      </c>
      <c r="P303" s="3"/>
      <c r="Q303" s="13"/>
      <c r="R303" s="2"/>
    </row>
    <row r="304" spans="1:18" ht="13.95" customHeight="1" thickBot="1" x14ac:dyDescent="0.35">
      <c r="A304" s="2"/>
      <c r="B304" s="23"/>
      <c r="C304" s="24"/>
      <c r="D304" s="107" t="s">
        <v>116</v>
      </c>
      <c r="E304" s="108"/>
      <c r="F304" s="109"/>
      <c r="J304" s="34" t="s">
        <v>299</v>
      </c>
      <c r="K304" s="110">
        <f>VLOOKUP($J304,Mapping_V1_V2!E:F,2,FALSE)</f>
        <v>0</v>
      </c>
      <c r="L304" s="111">
        <f>VLOOKUP($J304,Mapping_V1_V2!E:G,3,FALSE)</f>
        <v>0</v>
      </c>
      <c r="M304" s="142"/>
      <c r="N304" s="142">
        <v>0</v>
      </c>
      <c r="O304" s="57" t="s">
        <v>471</v>
      </c>
      <c r="P304" s="3"/>
      <c r="Q304" s="13"/>
      <c r="R304" s="2"/>
    </row>
    <row r="305" spans="1:18" ht="13.95" customHeight="1" thickBot="1" x14ac:dyDescent="0.35">
      <c r="A305" s="2"/>
      <c r="B305" s="23"/>
      <c r="C305" s="24"/>
      <c r="D305" s="107" t="s">
        <v>117</v>
      </c>
      <c r="E305" s="108"/>
      <c r="F305" s="109"/>
      <c r="J305" s="34" t="s">
        <v>300</v>
      </c>
      <c r="K305" s="110">
        <f>VLOOKUP($J305,Mapping_V1_V2!E:F,2,FALSE)</f>
        <v>0</v>
      </c>
      <c r="L305" s="111">
        <f>VLOOKUP($J305,Mapping_V1_V2!E:G,3,FALSE)</f>
        <v>0</v>
      </c>
      <c r="M305" s="142"/>
      <c r="N305" s="142">
        <v>0</v>
      </c>
      <c r="O305" s="57" t="s">
        <v>471</v>
      </c>
      <c r="P305" s="3"/>
      <c r="Q305" s="13"/>
      <c r="R305" s="2"/>
    </row>
    <row r="306" spans="1:18" ht="13.95" customHeight="1" thickBot="1" x14ac:dyDescent="0.35">
      <c r="A306" s="2"/>
      <c r="B306" s="23"/>
      <c r="C306" s="24"/>
      <c r="D306" s="107" t="s">
        <v>127</v>
      </c>
      <c r="E306" s="108"/>
      <c r="F306" s="109"/>
      <c r="J306" s="34" t="s">
        <v>301</v>
      </c>
      <c r="K306" s="110">
        <f>VLOOKUP($J306,Mapping_V1_V2!E:F,2,FALSE)</f>
        <v>0</v>
      </c>
      <c r="L306" s="111">
        <f>VLOOKUP($J306,Mapping_V1_V2!E:G,3,FALSE)</f>
        <v>0</v>
      </c>
      <c r="M306" s="142"/>
      <c r="N306" s="142" t="s">
        <v>489</v>
      </c>
      <c r="O306" s="57" t="s">
        <v>551</v>
      </c>
      <c r="P306" s="3"/>
      <c r="Q306" s="13"/>
      <c r="R306" s="2"/>
    </row>
    <row r="307" spans="1:18" ht="13.95" customHeight="1" thickBot="1" x14ac:dyDescent="0.35">
      <c r="A307" s="2"/>
      <c r="B307" s="23"/>
      <c r="C307" s="24"/>
      <c r="D307" s="107" t="s">
        <v>128</v>
      </c>
      <c r="E307" s="108"/>
      <c r="F307" s="109"/>
      <c r="J307" s="34" t="s">
        <v>302</v>
      </c>
      <c r="K307" s="110">
        <f>VLOOKUP($J307,Mapping_V1_V2!E:F,2,FALSE)</f>
        <v>0</v>
      </c>
      <c r="L307" s="111">
        <f>VLOOKUP($J307,Mapping_V1_V2!E:G,3,FALSE)</f>
        <v>0</v>
      </c>
      <c r="M307" s="142"/>
      <c r="N307" s="142">
        <v>0</v>
      </c>
      <c r="O307" s="57" t="s">
        <v>471</v>
      </c>
      <c r="P307" s="3"/>
      <c r="Q307" s="13"/>
      <c r="R307" s="2"/>
    </row>
    <row r="308" spans="1:18" ht="13.95" customHeight="1" thickBot="1" x14ac:dyDescent="0.35">
      <c r="A308" s="2"/>
      <c r="B308" s="23"/>
      <c r="C308" s="24"/>
      <c r="D308" s="107" t="s">
        <v>129</v>
      </c>
      <c r="E308" s="108"/>
      <c r="F308" s="109"/>
      <c r="J308" s="34" t="s">
        <v>303</v>
      </c>
      <c r="K308" s="110">
        <f>VLOOKUP($J308,Mapping_V1_V2!E:F,2,FALSE)</f>
        <v>0</v>
      </c>
      <c r="L308" s="111">
        <f>VLOOKUP($J308,Mapping_V1_V2!E:G,3,FALSE)</f>
        <v>0</v>
      </c>
      <c r="M308" s="142"/>
      <c r="N308" s="142" t="s">
        <v>297</v>
      </c>
      <c r="O308" s="57" t="s">
        <v>550</v>
      </c>
      <c r="P308" s="3"/>
      <c r="Q308" s="13"/>
      <c r="R308" s="2"/>
    </row>
    <row r="309" spans="1:18" ht="13.95" customHeight="1" thickBot="1" x14ac:dyDescent="0.35">
      <c r="A309" s="2"/>
      <c r="B309" s="23"/>
      <c r="C309" s="24"/>
      <c r="D309" s="107" t="s">
        <v>130</v>
      </c>
      <c r="E309" s="108"/>
      <c r="F309" s="109"/>
      <c r="J309" s="34" t="s">
        <v>304</v>
      </c>
      <c r="K309" s="110">
        <f>VLOOKUP($J309,Mapping_V1_V2!E:F,2,FALSE)</f>
        <v>0</v>
      </c>
      <c r="L309" s="111">
        <f>VLOOKUP($J309,Mapping_V1_V2!E:G,3,FALSE)</f>
        <v>0</v>
      </c>
      <c r="M309" s="142"/>
      <c r="N309" s="142">
        <v>0</v>
      </c>
      <c r="O309" s="57" t="s">
        <v>471</v>
      </c>
      <c r="P309" s="3"/>
      <c r="Q309" s="13"/>
      <c r="R309" s="2"/>
    </row>
    <row r="310" spans="1:18" ht="13.95" customHeight="1" thickBot="1" x14ac:dyDescent="0.35">
      <c r="A310" s="2"/>
      <c r="B310" s="23"/>
      <c r="C310" s="24"/>
      <c r="D310" s="107" t="s">
        <v>137</v>
      </c>
      <c r="E310" s="108"/>
      <c r="F310" s="109"/>
      <c r="J310" s="34" t="s">
        <v>305</v>
      </c>
      <c r="K310" s="110">
        <f>VLOOKUP($J310,Mapping_V1_V2!E:F,2,FALSE)</f>
        <v>0</v>
      </c>
      <c r="L310" s="111">
        <f>VLOOKUP($J310,Mapping_V1_V2!E:G,3,FALSE)</f>
        <v>0</v>
      </c>
      <c r="M310" s="142"/>
      <c r="N310" s="142">
        <v>0</v>
      </c>
      <c r="O310" s="57" t="s">
        <v>471</v>
      </c>
      <c r="P310" s="3"/>
      <c r="Q310" s="13"/>
      <c r="R310" s="2"/>
    </row>
    <row r="311" spans="1:18" ht="13.95" customHeight="1" thickBot="1" x14ac:dyDescent="0.35">
      <c r="A311" s="2"/>
      <c r="B311" s="23"/>
      <c r="C311" s="24"/>
      <c r="D311" s="107" t="s">
        <v>138</v>
      </c>
      <c r="E311" s="108"/>
      <c r="F311" s="109"/>
      <c r="J311" s="34" t="s">
        <v>306</v>
      </c>
      <c r="K311" s="110">
        <f>VLOOKUP($J311,Mapping_V1_V2!E:F,2,FALSE)</f>
        <v>0</v>
      </c>
      <c r="L311" s="111">
        <f>VLOOKUP($J311,Mapping_V1_V2!E:G,3,FALSE)</f>
        <v>0</v>
      </c>
      <c r="M311" s="142"/>
      <c r="N311" s="142">
        <v>0</v>
      </c>
      <c r="O311" s="57" t="s">
        <v>471</v>
      </c>
      <c r="P311" s="3"/>
      <c r="Q311" s="13"/>
      <c r="R311" s="2"/>
    </row>
    <row r="312" spans="1:18" ht="13.95" customHeight="1" thickBot="1" x14ac:dyDescent="0.35">
      <c r="A312" s="2"/>
      <c r="B312" s="23"/>
      <c r="C312" s="24"/>
      <c r="D312" s="107" t="s">
        <v>139</v>
      </c>
      <c r="E312" s="108"/>
      <c r="F312" s="109"/>
      <c r="J312" s="34" t="s">
        <v>307</v>
      </c>
      <c r="K312" s="110">
        <f>VLOOKUP($J312,Mapping_V1_V2!E:F,2,FALSE)</f>
        <v>0</v>
      </c>
      <c r="L312" s="111">
        <f>VLOOKUP($J312,Mapping_V1_V2!E:G,3,FALSE)</f>
        <v>0</v>
      </c>
      <c r="M312" s="142"/>
      <c r="N312" s="142" t="s">
        <v>300</v>
      </c>
      <c r="O312" s="57" t="s">
        <v>551</v>
      </c>
      <c r="P312" s="3"/>
      <c r="Q312" s="13"/>
      <c r="R312" s="2"/>
    </row>
    <row r="313" spans="1:18" ht="13.95" customHeight="1" thickBot="1" x14ac:dyDescent="0.35">
      <c r="A313" s="2"/>
      <c r="B313" s="23"/>
      <c r="C313" s="24"/>
      <c r="D313" s="107" t="s">
        <v>140</v>
      </c>
      <c r="E313" s="108"/>
      <c r="F313" s="109"/>
      <c r="J313" s="34" t="s">
        <v>308</v>
      </c>
      <c r="K313" s="110">
        <f>VLOOKUP($J313,Mapping_V1_V2!E:F,2,FALSE)</f>
        <v>0</v>
      </c>
      <c r="L313" s="111">
        <f>VLOOKUP($J313,Mapping_V1_V2!E:G,3,FALSE)</f>
        <v>0</v>
      </c>
      <c r="M313" s="142"/>
      <c r="N313" s="142">
        <v>0</v>
      </c>
      <c r="O313" s="57" t="s">
        <v>471</v>
      </c>
      <c r="P313" s="3"/>
      <c r="Q313" s="13"/>
      <c r="R313" s="2"/>
    </row>
    <row r="314" spans="1:18" ht="13.95" customHeight="1" thickBot="1" x14ac:dyDescent="0.35">
      <c r="A314" s="2"/>
      <c r="B314" s="23"/>
      <c r="C314" s="24"/>
      <c r="D314" s="107" t="s">
        <v>141</v>
      </c>
      <c r="E314" s="108"/>
      <c r="F314" s="109"/>
      <c r="J314" s="34" t="s">
        <v>309</v>
      </c>
      <c r="K314" s="110">
        <f>VLOOKUP($J314,Mapping_V1_V2!E:F,2,FALSE)</f>
        <v>0</v>
      </c>
      <c r="L314" s="111">
        <f>VLOOKUP($J314,Mapping_V1_V2!E:G,3,FALSE)</f>
        <v>0</v>
      </c>
      <c r="M314" s="142"/>
      <c r="N314" s="142" t="s">
        <v>299</v>
      </c>
      <c r="O314" s="57" t="s">
        <v>551</v>
      </c>
      <c r="P314" s="3"/>
      <c r="Q314" s="13"/>
      <c r="R314" s="2"/>
    </row>
    <row r="315" spans="1:18" ht="13.95" customHeight="1" thickBot="1" x14ac:dyDescent="0.35">
      <c r="A315" s="2"/>
      <c r="B315" s="23"/>
      <c r="C315" s="24"/>
      <c r="D315" s="107" t="s">
        <v>142</v>
      </c>
      <c r="E315" s="108"/>
      <c r="F315" s="109"/>
      <c r="J315" s="34" t="s">
        <v>310</v>
      </c>
      <c r="K315" s="110">
        <f>VLOOKUP($J315,Mapping_V1_V2!E:F,2,FALSE)</f>
        <v>0</v>
      </c>
      <c r="L315" s="111">
        <f>VLOOKUP($J315,Mapping_V1_V2!E:G,3,FALSE)</f>
        <v>0</v>
      </c>
      <c r="M315" s="142"/>
      <c r="N315" s="142" t="s">
        <v>488</v>
      </c>
      <c r="O315" s="57" t="s">
        <v>551</v>
      </c>
      <c r="P315" s="3"/>
      <c r="Q315" s="13"/>
      <c r="R315" s="2"/>
    </row>
    <row r="316" spans="1:18" ht="13.95" customHeight="1" thickBot="1" x14ac:dyDescent="0.35">
      <c r="A316" s="2"/>
      <c r="B316" s="23"/>
      <c r="C316" s="24"/>
      <c r="D316" s="107" t="s">
        <v>143</v>
      </c>
      <c r="E316" s="108"/>
      <c r="F316" s="109"/>
      <c r="J316" s="34" t="s">
        <v>311</v>
      </c>
      <c r="K316" s="110">
        <f>VLOOKUP($J316,Mapping_V1_V2!E:F,2,FALSE)</f>
        <v>0</v>
      </c>
      <c r="L316" s="111">
        <f>VLOOKUP($J316,Mapping_V1_V2!E:G,3,FALSE)</f>
        <v>0</v>
      </c>
      <c r="M316" s="142"/>
      <c r="N316" s="142">
        <v>0</v>
      </c>
      <c r="O316" s="57" t="s">
        <v>471</v>
      </c>
      <c r="P316" s="3"/>
      <c r="Q316" s="13"/>
      <c r="R316" s="2"/>
    </row>
    <row r="317" spans="1:18" ht="13.95" customHeight="1" thickBot="1" x14ac:dyDescent="0.35">
      <c r="A317" s="2"/>
      <c r="B317" s="23"/>
      <c r="C317" s="24"/>
      <c r="D317" s="107" t="s">
        <v>144</v>
      </c>
      <c r="E317" s="108"/>
      <c r="F317" s="109"/>
      <c r="J317" s="34" t="s">
        <v>312</v>
      </c>
      <c r="K317" s="110">
        <f>VLOOKUP($J317,Mapping_V1_V2!E:F,2,FALSE)</f>
        <v>0</v>
      </c>
      <c r="L317" s="111">
        <f>VLOOKUP($J317,Mapping_V1_V2!E:G,3,FALSE)</f>
        <v>0</v>
      </c>
      <c r="M317" s="142"/>
      <c r="N317" s="142">
        <v>0</v>
      </c>
      <c r="O317" s="57" t="s">
        <v>471</v>
      </c>
      <c r="P317" s="3"/>
      <c r="Q317" s="13"/>
      <c r="R317" s="2"/>
    </row>
    <row r="318" spans="1:18" ht="13.95" customHeight="1" thickBot="1" x14ac:dyDescent="0.35">
      <c r="A318" s="2"/>
      <c r="B318" s="23"/>
      <c r="C318" s="24"/>
      <c r="D318" s="107" t="s">
        <v>586</v>
      </c>
      <c r="E318" s="108"/>
      <c r="F318" s="109"/>
      <c r="J318" s="34" t="s">
        <v>313</v>
      </c>
      <c r="K318" s="110">
        <f>VLOOKUP($J318,Mapping_V1_V2!E:F,2,FALSE)</f>
        <v>0</v>
      </c>
      <c r="L318" s="111">
        <f>VLOOKUP($J318,Mapping_V1_V2!E:G,3,FALSE)</f>
        <v>0</v>
      </c>
      <c r="M318" s="142"/>
      <c r="N318" s="142">
        <v>0</v>
      </c>
      <c r="O318" s="57" t="s">
        <v>471</v>
      </c>
      <c r="P318" s="3"/>
      <c r="Q318" s="13"/>
      <c r="R318" s="2"/>
    </row>
    <row r="319" spans="1:18" ht="13.95" customHeight="1" thickBot="1" x14ac:dyDescent="0.35">
      <c r="A319" s="2"/>
      <c r="B319" s="23"/>
      <c r="C319" s="24"/>
      <c r="D319" s="107" t="s">
        <v>145</v>
      </c>
      <c r="E319" s="108"/>
      <c r="F319" s="109"/>
      <c r="J319" s="34" t="s">
        <v>314</v>
      </c>
      <c r="K319" s="110">
        <f>VLOOKUP($J319,Mapping_V1_V2!E:F,2,FALSE)</f>
        <v>0</v>
      </c>
      <c r="L319" s="111">
        <f>VLOOKUP($J319,Mapping_V1_V2!E:G,3,FALSE)</f>
        <v>0</v>
      </c>
      <c r="M319" s="142"/>
      <c r="N319" s="142" t="s">
        <v>548</v>
      </c>
      <c r="O319" s="57" t="s">
        <v>551</v>
      </c>
      <c r="P319" s="3"/>
      <c r="Q319" s="13"/>
      <c r="R319" s="2"/>
    </row>
    <row r="320" spans="1:18" ht="13.95" customHeight="1" thickBot="1" x14ac:dyDescent="0.35">
      <c r="A320" s="2"/>
      <c r="B320" s="23"/>
      <c r="C320" s="24"/>
      <c r="D320" s="107" t="s">
        <v>146</v>
      </c>
      <c r="E320" s="108"/>
      <c r="F320" s="109"/>
      <c r="J320" s="34" t="s">
        <v>315</v>
      </c>
      <c r="K320" s="110">
        <f>VLOOKUP($J320,Mapping_V1_V2!E:F,2,FALSE)</f>
        <v>0</v>
      </c>
      <c r="L320" s="111">
        <f>VLOOKUP($J320,Mapping_V1_V2!E:G,3,FALSE)</f>
        <v>0</v>
      </c>
      <c r="M320" s="142"/>
      <c r="N320" s="142">
        <v>0</v>
      </c>
      <c r="O320" s="57" t="s">
        <v>471</v>
      </c>
      <c r="P320" s="3"/>
      <c r="Q320" s="13"/>
      <c r="R320" s="2"/>
    </row>
    <row r="321" spans="1:18" ht="13.95" customHeight="1" thickBot="1" x14ac:dyDescent="0.35">
      <c r="A321" s="2"/>
      <c r="B321" s="23"/>
      <c r="C321" s="24"/>
      <c r="D321" s="107" t="s">
        <v>147</v>
      </c>
      <c r="E321" s="108"/>
      <c r="F321" s="109"/>
      <c r="J321" s="34" t="s">
        <v>316</v>
      </c>
      <c r="K321" s="110">
        <f>VLOOKUP($J321,Mapping_V1_V2!E:F,2,FALSE)</f>
        <v>0</v>
      </c>
      <c r="L321" s="111">
        <f>VLOOKUP($J321,Mapping_V1_V2!E:G,3,FALSE)</f>
        <v>0</v>
      </c>
      <c r="M321" s="142"/>
      <c r="N321" s="142" t="s">
        <v>301</v>
      </c>
      <c r="O321" s="57" t="s">
        <v>551</v>
      </c>
      <c r="P321" s="3"/>
      <c r="Q321" s="13"/>
      <c r="R321" s="2"/>
    </row>
    <row r="322" spans="1:18" ht="13.95" customHeight="1" thickBot="1" x14ac:dyDescent="0.35">
      <c r="A322" s="2"/>
      <c r="B322" s="23"/>
      <c r="C322" s="24"/>
      <c r="D322" s="107" t="s">
        <v>148</v>
      </c>
      <c r="E322" s="108"/>
      <c r="F322" s="109"/>
      <c r="J322" s="34" t="s">
        <v>317</v>
      </c>
      <c r="K322" s="110">
        <f>VLOOKUP($J322,Mapping_V1_V2!E:F,2,FALSE)</f>
        <v>0</v>
      </c>
      <c r="L322" s="111">
        <f>VLOOKUP($J322,Mapping_V1_V2!E:G,3,FALSE)</f>
        <v>0</v>
      </c>
      <c r="M322" s="142"/>
      <c r="N322" s="142" t="s">
        <v>304</v>
      </c>
      <c r="O322" s="57" t="s">
        <v>551</v>
      </c>
      <c r="P322" s="3"/>
      <c r="Q322" s="13"/>
      <c r="R322" s="2"/>
    </row>
    <row r="323" spans="1:18" ht="13.95" customHeight="1" thickBot="1" x14ac:dyDescent="0.35">
      <c r="A323" s="2"/>
      <c r="B323" s="23"/>
      <c r="C323" s="24"/>
      <c r="D323" s="107" t="s">
        <v>149</v>
      </c>
      <c r="E323" s="108"/>
      <c r="F323" s="109"/>
      <c r="J323" s="34" t="s">
        <v>318</v>
      </c>
      <c r="K323" s="110">
        <f>VLOOKUP($J323,Mapping_V1_V2!E:F,2,FALSE)</f>
        <v>0</v>
      </c>
      <c r="L323" s="111">
        <f>VLOOKUP($J323,Mapping_V1_V2!E:G,3,FALSE)</f>
        <v>0</v>
      </c>
      <c r="M323" s="142"/>
      <c r="N323" s="142">
        <v>0</v>
      </c>
      <c r="O323" s="57" t="s">
        <v>471</v>
      </c>
      <c r="P323" s="3"/>
      <c r="Q323" s="13"/>
      <c r="R323" s="2"/>
    </row>
    <row r="324" spans="1:18" ht="13.95" customHeight="1" thickBot="1" x14ac:dyDescent="0.35">
      <c r="A324" s="2"/>
      <c r="B324" s="23"/>
      <c r="C324" s="24"/>
      <c r="D324" s="107" t="s">
        <v>150</v>
      </c>
      <c r="E324" s="108"/>
      <c r="F324" s="109"/>
      <c r="J324" s="34" t="s">
        <v>319</v>
      </c>
      <c r="K324" s="110">
        <f>VLOOKUP($J324,Mapping_V1_V2!E:F,2,FALSE)</f>
        <v>0</v>
      </c>
      <c r="L324" s="111">
        <f>VLOOKUP($J324,Mapping_V1_V2!E:G,3,FALSE)</f>
        <v>0</v>
      </c>
      <c r="M324" s="142"/>
      <c r="N324" s="142">
        <v>0</v>
      </c>
      <c r="O324" s="57" t="s">
        <v>471</v>
      </c>
      <c r="P324" s="3"/>
      <c r="Q324" s="13"/>
      <c r="R324" s="2"/>
    </row>
    <row r="325" spans="1:18" ht="13.95" customHeight="1" thickBot="1" x14ac:dyDescent="0.35">
      <c r="A325" s="2"/>
      <c r="B325" s="23"/>
      <c r="C325" s="24"/>
      <c r="D325" s="107" t="s">
        <v>151</v>
      </c>
      <c r="E325" s="108"/>
      <c r="F325" s="109"/>
      <c r="J325" s="34" t="s">
        <v>320</v>
      </c>
      <c r="K325" s="110">
        <f>VLOOKUP($J325,Mapping_V1_V2!E:F,2,FALSE)</f>
        <v>0</v>
      </c>
      <c r="L325" s="111">
        <f>VLOOKUP($J325,Mapping_V1_V2!E:G,3,FALSE)</f>
        <v>0</v>
      </c>
      <c r="M325" s="142"/>
      <c r="N325" s="142">
        <v>0</v>
      </c>
      <c r="O325" s="57" t="s">
        <v>471</v>
      </c>
      <c r="P325" s="3"/>
      <c r="Q325" s="13"/>
      <c r="R325" s="2"/>
    </row>
    <row r="326" spans="1:18" ht="13.95" customHeight="1" thickBot="1" x14ac:dyDescent="0.35">
      <c r="A326" s="2"/>
      <c r="B326" s="23"/>
      <c r="C326" s="24"/>
      <c r="D326" s="107" t="s">
        <v>222</v>
      </c>
      <c r="E326" s="108"/>
      <c r="F326" s="109"/>
      <c r="J326" s="34" t="s">
        <v>321</v>
      </c>
      <c r="K326" s="110">
        <f>VLOOKUP($J326,Mapping_V1_V2!E:F,2,FALSE)</f>
        <v>0</v>
      </c>
      <c r="L326" s="111">
        <f>VLOOKUP($J326,Mapping_V1_V2!E:G,3,FALSE)</f>
        <v>0</v>
      </c>
      <c r="M326" s="142"/>
      <c r="N326" s="142" t="s">
        <v>302</v>
      </c>
      <c r="O326" s="57" t="s">
        <v>551</v>
      </c>
      <c r="P326" s="3"/>
      <c r="Q326" s="13"/>
      <c r="R326" s="2"/>
    </row>
    <row r="327" spans="1:18" ht="13.95" customHeight="1" thickBot="1" x14ac:dyDescent="0.35">
      <c r="A327" s="2"/>
      <c r="B327" s="23"/>
      <c r="C327" s="24"/>
      <c r="D327" s="107" t="s">
        <v>223</v>
      </c>
      <c r="E327" s="108"/>
      <c r="F327" s="109"/>
      <c r="J327" s="34" t="s">
        <v>322</v>
      </c>
      <c r="K327" s="110">
        <f>VLOOKUP($J327,Mapping_V1_V2!E:F,2,FALSE)</f>
        <v>0</v>
      </c>
      <c r="L327" s="111">
        <f>VLOOKUP($J327,Mapping_V1_V2!E:G,3,FALSE)</f>
        <v>0</v>
      </c>
      <c r="M327" s="142"/>
      <c r="N327" s="142">
        <v>0</v>
      </c>
      <c r="O327" s="57" t="s">
        <v>471</v>
      </c>
      <c r="P327" s="3"/>
      <c r="Q327" s="13"/>
      <c r="R327" s="2"/>
    </row>
    <row r="328" spans="1:18" ht="13.95" customHeight="1" thickBot="1" x14ac:dyDescent="0.35">
      <c r="A328" s="2"/>
      <c r="B328" s="23"/>
      <c r="C328" s="24"/>
      <c r="D328" s="107" t="s">
        <v>224</v>
      </c>
      <c r="E328" s="108"/>
      <c r="F328" s="109"/>
      <c r="J328" s="34" t="s">
        <v>323</v>
      </c>
      <c r="K328" s="110">
        <f>VLOOKUP($J328,Mapping_V1_V2!E:F,2,FALSE)</f>
        <v>0</v>
      </c>
      <c r="L328" s="111">
        <f>VLOOKUP($J328,Mapping_V1_V2!E:G,3,FALSE)</f>
        <v>0</v>
      </c>
      <c r="M328" s="142"/>
      <c r="N328" s="142" t="s">
        <v>298</v>
      </c>
      <c r="O328" s="57" t="s">
        <v>551</v>
      </c>
      <c r="P328" s="3"/>
      <c r="Q328" s="13"/>
      <c r="R328" s="2"/>
    </row>
    <row r="329" spans="1:18" ht="13.95" customHeight="1" thickBot="1" x14ac:dyDescent="0.35">
      <c r="A329" s="2"/>
      <c r="B329" s="23"/>
      <c r="C329" s="24"/>
      <c r="D329" s="107" t="s">
        <v>225</v>
      </c>
      <c r="E329" s="108"/>
      <c r="F329" s="109"/>
      <c r="J329" s="34" t="s">
        <v>324</v>
      </c>
      <c r="K329" s="110">
        <f>VLOOKUP($J329,Mapping_V1_V2!E:F,2,FALSE)</f>
        <v>0</v>
      </c>
      <c r="L329" s="111">
        <f>VLOOKUP($J329,Mapping_V1_V2!E:G,3,FALSE)</f>
        <v>0</v>
      </c>
      <c r="M329" s="142"/>
      <c r="N329" s="142" t="s">
        <v>305</v>
      </c>
      <c r="O329" s="57" t="s">
        <v>551</v>
      </c>
      <c r="P329" s="3"/>
      <c r="Q329" s="13"/>
      <c r="R329" s="2"/>
    </row>
    <row r="330" spans="1:18" ht="13.95" customHeight="1" thickBot="1" x14ac:dyDescent="0.35">
      <c r="A330" s="2"/>
      <c r="B330" s="23"/>
      <c r="C330" s="24"/>
      <c r="D330" s="107" t="s">
        <v>226</v>
      </c>
      <c r="E330" s="108"/>
      <c r="F330" s="109"/>
      <c r="J330" s="34" t="s">
        <v>325</v>
      </c>
      <c r="K330" s="110">
        <f>VLOOKUP($J330,Mapping_V1_V2!E:F,2,FALSE)</f>
        <v>0</v>
      </c>
      <c r="L330" s="111">
        <f>VLOOKUP($J330,Mapping_V1_V2!E:G,3,FALSE)</f>
        <v>0</v>
      </c>
      <c r="M330" s="142"/>
      <c r="N330" s="142">
        <v>0</v>
      </c>
      <c r="O330" s="57" t="s">
        <v>471</v>
      </c>
      <c r="P330" s="3"/>
      <c r="Q330" s="13"/>
      <c r="R330" s="2"/>
    </row>
    <row r="331" spans="1:18" ht="13.95" customHeight="1" thickBot="1" x14ac:dyDescent="0.35">
      <c r="A331" s="2"/>
      <c r="B331" s="23"/>
      <c r="C331" s="24"/>
      <c r="D331" s="107" t="s">
        <v>227</v>
      </c>
      <c r="E331" s="108"/>
      <c r="F331" s="109"/>
      <c r="J331" s="34" t="s">
        <v>326</v>
      </c>
      <c r="K331" s="110">
        <f>VLOOKUP($J331,Mapping_V1_V2!E:F,2,FALSE)</f>
        <v>0</v>
      </c>
      <c r="L331" s="111">
        <f>VLOOKUP($J331,Mapping_V1_V2!E:G,3,FALSE)</f>
        <v>0</v>
      </c>
      <c r="M331" s="142"/>
      <c r="N331" s="142">
        <v>0</v>
      </c>
      <c r="O331" s="57" t="s">
        <v>471</v>
      </c>
      <c r="P331" s="3"/>
      <c r="Q331" s="13"/>
      <c r="R331" s="2"/>
    </row>
    <row r="332" spans="1:18" ht="13.95" customHeight="1" thickBot="1" x14ac:dyDescent="0.35">
      <c r="A332" s="2"/>
      <c r="B332" s="23"/>
      <c r="C332" s="24"/>
      <c r="D332" s="107" t="s">
        <v>228</v>
      </c>
      <c r="E332" s="108"/>
      <c r="F332" s="109"/>
      <c r="J332" s="34" t="s">
        <v>327</v>
      </c>
      <c r="K332" s="110">
        <f>VLOOKUP($J332,Mapping_V1_V2!E:F,2,FALSE)</f>
        <v>0</v>
      </c>
      <c r="L332" s="111">
        <f>VLOOKUP($J332,Mapping_V1_V2!E:G,3,FALSE)</f>
        <v>0</v>
      </c>
      <c r="M332" s="142"/>
      <c r="N332" s="142">
        <v>0</v>
      </c>
      <c r="O332" s="57" t="s">
        <v>471</v>
      </c>
      <c r="P332" s="3"/>
      <c r="Q332" s="13"/>
      <c r="R332" s="2"/>
    </row>
    <row r="333" spans="1:18" ht="13.95" customHeight="1" thickBot="1" x14ac:dyDescent="0.35">
      <c r="A333" s="2"/>
      <c r="B333" s="23"/>
      <c r="C333" s="24"/>
      <c r="D333" s="107" t="s">
        <v>229</v>
      </c>
      <c r="E333" s="108"/>
      <c r="F333" s="109"/>
      <c r="J333" s="34" t="s">
        <v>328</v>
      </c>
      <c r="K333" s="110">
        <f>VLOOKUP($J333,Mapping_V1_V2!E:F,2,FALSE)</f>
        <v>0</v>
      </c>
      <c r="L333" s="111">
        <f>VLOOKUP($J333,Mapping_V1_V2!E:G,3,FALSE)</f>
        <v>0</v>
      </c>
      <c r="M333" s="142"/>
      <c r="N333" s="142" t="s">
        <v>316</v>
      </c>
      <c r="O333" s="57" t="s">
        <v>550</v>
      </c>
      <c r="P333" s="3"/>
      <c r="Q333" s="13"/>
      <c r="R333" s="2"/>
    </row>
    <row r="334" spans="1:18" ht="13.95" customHeight="1" thickBot="1" x14ac:dyDescent="0.35">
      <c r="A334" s="2"/>
      <c r="B334" s="23"/>
      <c r="C334" s="24"/>
      <c r="D334" s="107" t="s">
        <v>230</v>
      </c>
      <c r="E334" s="108"/>
      <c r="F334" s="109"/>
      <c r="J334" s="34" t="s">
        <v>329</v>
      </c>
      <c r="K334" s="110">
        <f>VLOOKUP($J334,Mapping_V1_V2!E:F,2,FALSE)</f>
        <v>0</v>
      </c>
      <c r="L334" s="111">
        <f>VLOOKUP($J334,Mapping_V1_V2!E:G,3,FALSE)</f>
        <v>0</v>
      </c>
      <c r="M334" s="142"/>
      <c r="N334" s="142" t="s">
        <v>317</v>
      </c>
      <c r="O334" s="57" t="s">
        <v>550</v>
      </c>
      <c r="P334" s="3"/>
      <c r="Q334" s="13"/>
      <c r="R334" s="2"/>
    </row>
    <row r="335" spans="1:18" ht="13.95" customHeight="1" thickBot="1" x14ac:dyDescent="0.35">
      <c r="A335" s="2"/>
      <c r="B335" s="23"/>
      <c r="C335" s="24"/>
      <c r="D335" s="107" t="s">
        <v>231</v>
      </c>
      <c r="E335" s="108"/>
      <c r="F335" s="109"/>
      <c r="J335" s="34" t="s">
        <v>330</v>
      </c>
      <c r="K335" s="110">
        <f>VLOOKUP($J335,Mapping_V1_V2!E:F,2,FALSE)</f>
        <v>0</v>
      </c>
      <c r="L335" s="111">
        <f>VLOOKUP($J335,Mapping_V1_V2!E:G,3,FALSE)</f>
        <v>0</v>
      </c>
      <c r="M335" s="142"/>
      <c r="N335" s="142" t="s">
        <v>320</v>
      </c>
      <c r="O335" s="57" t="s">
        <v>551</v>
      </c>
      <c r="P335" s="3"/>
      <c r="Q335" s="13"/>
      <c r="R335" s="2"/>
    </row>
    <row r="336" spans="1:18" ht="13.95" customHeight="1" thickBot="1" x14ac:dyDescent="0.35">
      <c r="A336" s="2"/>
      <c r="B336" s="23"/>
      <c r="C336" s="24"/>
      <c r="D336" s="107" t="s">
        <v>232</v>
      </c>
      <c r="E336" s="108"/>
      <c r="F336" s="109"/>
      <c r="J336" s="34" t="s">
        <v>331</v>
      </c>
      <c r="K336" s="110">
        <f>VLOOKUP($J336,Mapping_V1_V2!E:F,2,FALSE)</f>
        <v>0</v>
      </c>
      <c r="L336" s="111">
        <f>VLOOKUP($J336,Mapping_V1_V2!E:G,3,FALSE)</f>
        <v>0</v>
      </c>
      <c r="M336" s="142"/>
      <c r="N336" s="142" t="s">
        <v>318</v>
      </c>
      <c r="O336" s="57" t="s">
        <v>550</v>
      </c>
      <c r="P336" s="3"/>
      <c r="Q336" s="13"/>
      <c r="R336" s="2"/>
    </row>
    <row r="337" spans="1:18" ht="13.95" customHeight="1" thickBot="1" x14ac:dyDescent="0.35">
      <c r="A337" s="2"/>
      <c r="B337" s="23"/>
      <c r="C337" s="24"/>
      <c r="D337" s="107" t="s">
        <v>233</v>
      </c>
      <c r="E337" s="108"/>
      <c r="F337" s="109"/>
      <c r="J337" s="34" t="s">
        <v>332</v>
      </c>
      <c r="K337" s="110">
        <f>VLOOKUP($J337,Mapping_V1_V2!E:F,2,FALSE)</f>
        <v>0</v>
      </c>
      <c r="L337" s="111">
        <f>VLOOKUP($J337,Mapping_V1_V2!E:G,3,FALSE)</f>
        <v>0</v>
      </c>
      <c r="M337" s="142"/>
      <c r="N337" s="142" t="s">
        <v>319</v>
      </c>
      <c r="O337" s="57" t="s">
        <v>550</v>
      </c>
      <c r="P337" s="3"/>
      <c r="Q337" s="13"/>
      <c r="R337" s="2"/>
    </row>
    <row r="338" spans="1:18" ht="13.95" customHeight="1" thickBot="1" x14ac:dyDescent="0.35">
      <c r="A338" s="2"/>
      <c r="B338" s="23"/>
      <c r="C338" s="24"/>
      <c r="D338" s="107" t="s">
        <v>234</v>
      </c>
      <c r="E338" s="108"/>
      <c r="F338" s="109"/>
      <c r="J338" s="34" t="s">
        <v>333</v>
      </c>
      <c r="K338" s="110">
        <f>VLOOKUP($J338,Mapping_V1_V2!E:F,2,FALSE)</f>
        <v>0</v>
      </c>
      <c r="L338" s="111">
        <f>VLOOKUP($J338,Mapping_V1_V2!E:G,3,FALSE)</f>
        <v>0</v>
      </c>
      <c r="M338" s="142"/>
      <c r="N338" s="142" t="s">
        <v>321</v>
      </c>
      <c r="O338" s="57" t="s">
        <v>551</v>
      </c>
      <c r="P338" s="3"/>
      <c r="Q338" s="13"/>
      <c r="R338" s="2"/>
    </row>
    <row r="339" spans="1:18" ht="13.95" customHeight="1" thickBot="1" x14ac:dyDescent="0.35">
      <c r="A339" s="2"/>
      <c r="B339" s="23"/>
      <c r="C339" s="24"/>
      <c r="D339" s="107" t="s">
        <v>235</v>
      </c>
      <c r="E339" s="108"/>
      <c r="F339" s="109"/>
      <c r="J339" s="34" t="s">
        <v>334</v>
      </c>
      <c r="K339" s="110">
        <f>VLOOKUP($J339,Mapping_V1_V2!E:F,2,FALSE)</f>
        <v>0</v>
      </c>
      <c r="L339" s="111">
        <f>VLOOKUP($J339,Mapping_V1_V2!E:G,3,FALSE)</f>
        <v>0</v>
      </c>
      <c r="M339" s="142"/>
      <c r="N339" s="142" t="s">
        <v>334</v>
      </c>
      <c r="O339" s="57" t="s">
        <v>550</v>
      </c>
      <c r="P339" s="3"/>
      <c r="Q339" s="13"/>
      <c r="R339" s="2"/>
    </row>
    <row r="340" spans="1:18" ht="13.95" customHeight="1" thickBot="1" x14ac:dyDescent="0.35">
      <c r="A340" s="2"/>
      <c r="B340" s="23"/>
      <c r="C340" s="24"/>
      <c r="D340" s="107" t="s">
        <v>236</v>
      </c>
      <c r="E340" s="108"/>
      <c r="F340" s="109"/>
      <c r="J340" s="34" t="s">
        <v>335</v>
      </c>
      <c r="K340" s="110">
        <f>VLOOKUP($J340,Mapping_V1_V2!E:F,2,FALSE)</f>
        <v>0</v>
      </c>
      <c r="L340" s="111">
        <f>VLOOKUP($J340,Mapping_V1_V2!E:G,3,FALSE)</f>
        <v>0</v>
      </c>
      <c r="M340" s="142"/>
      <c r="N340" s="142">
        <v>0</v>
      </c>
      <c r="O340" s="57" t="s">
        <v>471</v>
      </c>
      <c r="P340" s="3"/>
      <c r="Q340" s="13"/>
      <c r="R340" s="2"/>
    </row>
    <row r="341" spans="1:18" ht="13.95" customHeight="1" thickBot="1" x14ac:dyDescent="0.35">
      <c r="A341" s="2"/>
      <c r="B341" s="23"/>
      <c r="C341" s="24"/>
      <c r="D341" s="107" t="s">
        <v>237</v>
      </c>
      <c r="E341" s="108"/>
      <c r="F341" s="109"/>
      <c r="J341" s="34" t="s">
        <v>336</v>
      </c>
      <c r="K341" s="110">
        <f>VLOOKUP($J341,Mapping_V1_V2!E:F,2,FALSE)</f>
        <v>0</v>
      </c>
      <c r="L341" s="111">
        <f>VLOOKUP($J341,Mapping_V1_V2!E:G,3,FALSE)</f>
        <v>0</v>
      </c>
      <c r="M341" s="142"/>
      <c r="N341" s="142" t="s">
        <v>335</v>
      </c>
      <c r="O341" s="57" t="s">
        <v>551</v>
      </c>
      <c r="P341" s="3"/>
      <c r="Q341" s="13"/>
      <c r="R341" s="2"/>
    </row>
    <row r="342" spans="1:18" ht="13.95" customHeight="1" thickBot="1" x14ac:dyDescent="0.35">
      <c r="A342" s="2"/>
      <c r="B342" s="23"/>
      <c r="C342" s="24"/>
      <c r="D342" s="107" t="s">
        <v>238</v>
      </c>
      <c r="E342" s="108"/>
      <c r="F342" s="109"/>
      <c r="J342" s="34" t="s">
        <v>337</v>
      </c>
      <c r="K342" s="110">
        <f>VLOOKUP($J342,Mapping_V1_V2!E:F,2,FALSE)</f>
        <v>0</v>
      </c>
      <c r="L342" s="111">
        <f>VLOOKUP($J342,Mapping_V1_V2!E:G,3,FALSE)</f>
        <v>0</v>
      </c>
      <c r="M342" s="142"/>
      <c r="N342" s="142" t="s">
        <v>336</v>
      </c>
      <c r="O342" s="57" t="s">
        <v>550</v>
      </c>
      <c r="P342" s="3"/>
      <c r="Q342" s="13"/>
      <c r="R342" s="2"/>
    </row>
    <row r="343" spans="1:18" ht="13.95" customHeight="1" thickBot="1" x14ac:dyDescent="0.35">
      <c r="A343" s="2"/>
      <c r="B343" s="23"/>
      <c r="C343" s="24"/>
      <c r="D343" s="107" t="s">
        <v>239</v>
      </c>
      <c r="E343" s="108"/>
      <c r="F343" s="109"/>
      <c r="J343" s="34" t="s">
        <v>338</v>
      </c>
      <c r="K343" s="110">
        <f>VLOOKUP($J343,Mapping_V1_V2!E:F,2,FALSE)</f>
        <v>0</v>
      </c>
      <c r="L343" s="111">
        <f>VLOOKUP($J343,Mapping_V1_V2!E:G,3,FALSE)</f>
        <v>0</v>
      </c>
      <c r="M343" s="142"/>
      <c r="N343" s="142" t="s">
        <v>337</v>
      </c>
      <c r="O343" s="57" t="s">
        <v>550</v>
      </c>
      <c r="P343" s="3"/>
      <c r="Q343" s="13"/>
      <c r="R343" s="2"/>
    </row>
    <row r="344" spans="1:18" ht="13.95" customHeight="1" thickBot="1" x14ac:dyDescent="0.35">
      <c r="A344" s="2"/>
      <c r="B344" s="23"/>
      <c r="C344" s="24"/>
      <c r="D344" s="107" t="s">
        <v>240</v>
      </c>
      <c r="E344" s="108"/>
      <c r="F344" s="109"/>
      <c r="J344" s="34" t="s">
        <v>339</v>
      </c>
      <c r="K344" s="110">
        <f>VLOOKUP($J344,Mapping_V1_V2!E:F,2,FALSE)</f>
        <v>0</v>
      </c>
      <c r="L344" s="111">
        <f>VLOOKUP($J344,Mapping_V1_V2!E:G,3,FALSE)</f>
        <v>0</v>
      </c>
      <c r="M344" s="142"/>
      <c r="N344" s="142" t="s">
        <v>339</v>
      </c>
      <c r="O344" s="57" t="s">
        <v>550</v>
      </c>
      <c r="P344" s="3"/>
      <c r="Q344" s="13"/>
      <c r="R344" s="2"/>
    </row>
    <row r="345" spans="1:18" ht="13.95" customHeight="1" thickBot="1" x14ac:dyDescent="0.35">
      <c r="A345" s="2"/>
      <c r="B345" s="23"/>
      <c r="C345" s="24"/>
      <c r="D345" s="107" t="s">
        <v>241</v>
      </c>
      <c r="E345" s="108"/>
      <c r="F345" s="109"/>
      <c r="J345" s="34" t="s">
        <v>340</v>
      </c>
      <c r="K345" s="110">
        <f>VLOOKUP($J345,Mapping_V1_V2!E:F,2,FALSE)</f>
        <v>0</v>
      </c>
      <c r="L345" s="111">
        <f>VLOOKUP($J345,Mapping_V1_V2!E:G,3,FALSE)</f>
        <v>0</v>
      </c>
      <c r="M345" s="142"/>
      <c r="N345" s="142" t="s">
        <v>340</v>
      </c>
      <c r="O345" s="57" t="s">
        <v>550</v>
      </c>
      <c r="P345" s="3"/>
      <c r="Q345" s="13"/>
      <c r="R345" s="2"/>
    </row>
    <row r="346" spans="1:18" ht="13.95" customHeight="1" thickBot="1" x14ac:dyDescent="0.35">
      <c r="A346" s="2"/>
      <c r="B346" s="23"/>
      <c r="C346" s="24"/>
      <c r="D346" s="107" t="s">
        <v>242</v>
      </c>
      <c r="E346" s="108"/>
      <c r="F346" s="109"/>
      <c r="J346" s="34" t="s">
        <v>341</v>
      </c>
      <c r="K346" s="110">
        <f>VLOOKUP($J346,Mapping_V1_V2!E:F,2,FALSE)</f>
        <v>0</v>
      </c>
      <c r="L346" s="111">
        <f>VLOOKUP($J346,Mapping_V1_V2!E:G,3,FALSE)</f>
        <v>0</v>
      </c>
      <c r="M346" s="142"/>
      <c r="N346" s="142" t="s">
        <v>341</v>
      </c>
      <c r="O346" s="57" t="s">
        <v>550</v>
      </c>
      <c r="P346" s="3"/>
      <c r="Q346" s="13"/>
      <c r="R346" s="2"/>
    </row>
    <row r="347" spans="1:18" ht="13.95" customHeight="1" thickBot="1" x14ac:dyDescent="0.35">
      <c r="A347" s="2"/>
      <c r="B347" s="23"/>
      <c r="C347" s="24"/>
      <c r="D347" s="107" t="s">
        <v>243</v>
      </c>
      <c r="E347" s="108"/>
      <c r="F347" s="109"/>
      <c r="J347" s="34" t="s">
        <v>342</v>
      </c>
      <c r="K347" s="110">
        <f>VLOOKUP($J347,Mapping_V1_V2!E:F,2,FALSE)</f>
        <v>0</v>
      </c>
      <c r="L347" s="111">
        <f>VLOOKUP($J347,Mapping_V1_V2!E:G,3,FALSE)</f>
        <v>0</v>
      </c>
      <c r="M347" s="142"/>
      <c r="N347" s="142" t="s">
        <v>342</v>
      </c>
      <c r="O347" s="57" t="s">
        <v>550</v>
      </c>
      <c r="P347" s="3"/>
      <c r="Q347" s="13"/>
      <c r="R347" s="2"/>
    </row>
    <row r="348" spans="1:18" ht="13.95" customHeight="1" thickBot="1" x14ac:dyDescent="0.35">
      <c r="A348" s="2"/>
      <c r="B348" s="23"/>
      <c r="C348" s="24"/>
      <c r="D348" s="107" t="s">
        <v>244</v>
      </c>
      <c r="E348" s="108"/>
      <c r="F348" s="109"/>
      <c r="J348" s="34" t="s">
        <v>343</v>
      </c>
      <c r="K348" s="110">
        <f>VLOOKUP($J348,Mapping_V1_V2!E:F,2,FALSE)</f>
        <v>0</v>
      </c>
      <c r="L348" s="111">
        <f>VLOOKUP($J348,Mapping_V1_V2!E:G,3,FALSE)</f>
        <v>0</v>
      </c>
      <c r="M348" s="142"/>
      <c r="N348" s="142" t="s">
        <v>343</v>
      </c>
      <c r="O348" s="57" t="s">
        <v>550</v>
      </c>
      <c r="P348" s="3"/>
      <c r="Q348" s="13"/>
      <c r="R348" s="2"/>
    </row>
    <row r="349" spans="1:18" ht="13.95" customHeight="1" thickBot="1" x14ac:dyDescent="0.35">
      <c r="A349" s="2"/>
      <c r="B349" s="23"/>
      <c r="C349" s="24"/>
      <c r="D349" s="107" t="s">
        <v>245</v>
      </c>
      <c r="E349" s="108"/>
      <c r="F349" s="109"/>
      <c r="J349" s="34" t="s">
        <v>344</v>
      </c>
      <c r="K349" s="110">
        <f>VLOOKUP($J349,Mapping_V1_V2!E:F,2,FALSE)</f>
        <v>0</v>
      </c>
      <c r="L349" s="111">
        <f>VLOOKUP($J349,Mapping_V1_V2!E:G,3,FALSE)</f>
        <v>0</v>
      </c>
      <c r="M349" s="142"/>
      <c r="N349" s="142" t="s">
        <v>344</v>
      </c>
      <c r="O349" s="57" t="s">
        <v>550</v>
      </c>
      <c r="P349" s="3"/>
      <c r="Q349" s="13"/>
      <c r="R349" s="2"/>
    </row>
    <row r="350" spans="1:18" ht="13.95" customHeight="1" thickBot="1" x14ac:dyDescent="0.35">
      <c r="A350" s="2"/>
      <c r="B350" s="23"/>
      <c r="C350" s="24"/>
      <c r="D350" s="107" t="s">
        <v>246</v>
      </c>
      <c r="E350" s="108"/>
      <c r="F350" s="109"/>
      <c r="J350" s="34" t="s">
        <v>345</v>
      </c>
      <c r="K350" s="110">
        <f>VLOOKUP($J350,Mapping_V1_V2!E:F,2,FALSE)</f>
        <v>0</v>
      </c>
      <c r="L350" s="111">
        <f>VLOOKUP($J350,Mapping_V1_V2!E:G,3,FALSE)</f>
        <v>0</v>
      </c>
      <c r="M350" s="142"/>
      <c r="N350" s="142" t="s">
        <v>345</v>
      </c>
      <c r="O350" s="57" t="s">
        <v>550</v>
      </c>
      <c r="P350" s="3"/>
      <c r="Q350" s="13"/>
      <c r="R350" s="2"/>
    </row>
    <row r="351" spans="1:18" ht="13.95" customHeight="1" thickBot="1" x14ac:dyDescent="0.35">
      <c r="A351" s="2"/>
      <c r="B351" s="23"/>
      <c r="C351" s="24"/>
      <c r="D351" s="107" t="s">
        <v>247</v>
      </c>
      <c r="E351" s="108"/>
      <c r="F351" s="109"/>
      <c r="J351" s="34" t="s">
        <v>346</v>
      </c>
      <c r="K351" s="110">
        <f>VLOOKUP($J351,Mapping_V1_V2!E:F,2,FALSE)</f>
        <v>0</v>
      </c>
      <c r="L351" s="111">
        <f>VLOOKUP($J351,Mapping_V1_V2!E:G,3,FALSE)</f>
        <v>0</v>
      </c>
      <c r="M351" s="142"/>
      <c r="N351" s="142" t="s">
        <v>346</v>
      </c>
      <c r="O351" s="57" t="s">
        <v>550</v>
      </c>
      <c r="P351" s="3"/>
      <c r="Q351" s="13"/>
      <c r="R351" s="2"/>
    </row>
    <row r="352" spans="1:18" ht="13.95" customHeight="1" thickBot="1" x14ac:dyDescent="0.35">
      <c r="A352" s="2"/>
      <c r="B352" s="23"/>
      <c r="C352" s="24"/>
      <c r="D352" s="107" t="s">
        <v>587</v>
      </c>
      <c r="E352" s="108"/>
      <c r="F352" s="109"/>
      <c r="J352" s="34" t="s">
        <v>347</v>
      </c>
      <c r="K352" s="110">
        <f>VLOOKUP($J352,Mapping_V1_V2!E:F,2,FALSE)</f>
        <v>0</v>
      </c>
      <c r="L352" s="111">
        <f>VLOOKUP($J352,Mapping_V1_V2!E:G,3,FALSE)</f>
        <v>0</v>
      </c>
      <c r="M352" s="142"/>
      <c r="N352" s="142" t="s">
        <v>347</v>
      </c>
      <c r="O352" s="57" t="s">
        <v>550</v>
      </c>
      <c r="P352" s="3"/>
      <c r="Q352" s="13"/>
      <c r="R352" s="2"/>
    </row>
    <row r="353" spans="1:18" ht="13.95" customHeight="1" thickBot="1" x14ac:dyDescent="0.35">
      <c r="A353" s="2"/>
      <c r="B353" s="23"/>
      <c r="C353" s="24"/>
      <c r="D353" s="107" t="s">
        <v>588</v>
      </c>
      <c r="E353" s="108"/>
      <c r="F353" s="109"/>
      <c r="J353" s="34" t="s">
        <v>348</v>
      </c>
      <c r="K353" s="110">
        <f>VLOOKUP($J353,Mapping_V1_V2!E:F,2,FALSE)</f>
        <v>0</v>
      </c>
      <c r="L353" s="111">
        <f>VLOOKUP($J353,Mapping_V1_V2!E:G,3,FALSE)</f>
        <v>0</v>
      </c>
      <c r="M353" s="142"/>
      <c r="N353" s="142" t="s">
        <v>348</v>
      </c>
      <c r="O353" s="57" t="s">
        <v>550</v>
      </c>
      <c r="P353" s="3"/>
      <c r="Q353" s="13"/>
      <c r="R353" s="2"/>
    </row>
    <row r="354" spans="1:18" ht="13.95" customHeight="1" thickBot="1" x14ac:dyDescent="0.35">
      <c r="A354" s="2"/>
      <c r="B354" s="23"/>
      <c r="C354" s="24"/>
      <c r="D354" s="107" t="s">
        <v>589</v>
      </c>
      <c r="E354" s="108"/>
      <c r="F354" s="109"/>
      <c r="J354" s="34" t="s">
        <v>349</v>
      </c>
      <c r="K354" s="110">
        <f>VLOOKUP($J354,Mapping_V1_V2!E:F,2,FALSE)</f>
        <v>0</v>
      </c>
      <c r="L354" s="111">
        <f>VLOOKUP($J354,Mapping_V1_V2!E:G,3,FALSE)</f>
        <v>0</v>
      </c>
      <c r="M354" s="142"/>
      <c r="N354" s="142" t="s">
        <v>349</v>
      </c>
      <c r="O354" s="57" t="s">
        <v>550</v>
      </c>
      <c r="P354" s="3"/>
      <c r="Q354" s="13"/>
      <c r="R354" s="2"/>
    </row>
    <row r="355" spans="1:18" ht="13.95" customHeight="1" thickBot="1" x14ac:dyDescent="0.35">
      <c r="A355" s="2"/>
      <c r="B355" s="23"/>
      <c r="C355" s="24"/>
      <c r="D355" s="107" t="s">
        <v>590</v>
      </c>
      <c r="E355" s="108"/>
      <c r="F355" s="109"/>
      <c r="J355" s="34" t="s">
        <v>350</v>
      </c>
      <c r="K355" s="110">
        <f>VLOOKUP($J355,Mapping_V1_V2!E:F,2,FALSE)</f>
        <v>0</v>
      </c>
      <c r="L355" s="111">
        <f>VLOOKUP($J355,Mapping_V1_V2!E:G,3,FALSE)</f>
        <v>0</v>
      </c>
      <c r="M355" s="142"/>
      <c r="N355" s="142" t="s">
        <v>350</v>
      </c>
      <c r="O355" s="57" t="s">
        <v>550</v>
      </c>
      <c r="P355" s="3"/>
      <c r="Q355" s="13"/>
      <c r="R355" s="2"/>
    </row>
    <row r="356" spans="1:18" ht="13.95" customHeight="1" thickBot="1" x14ac:dyDescent="0.35">
      <c r="A356" s="2"/>
      <c r="B356" s="23"/>
      <c r="C356" s="24"/>
      <c r="D356" s="107" t="s">
        <v>591</v>
      </c>
      <c r="E356" s="108"/>
      <c r="F356" s="109"/>
      <c r="J356" s="34" t="s">
        <v>351</v>
      </c>
      <c r="K356" s="110">
        <f>VLOOKUP($J356,Mapping_V1_V2!E:F,2,FALSE)</f>
        <v>0</v>
      </c>
      <c r="L356" s="111">
        <f>VLOOKUP($J356,Mapping_V1_V2!E:G,3,FALSE)</f>
        <v>0</v>
      </c>
      <c r="M356" s="142"/>
      <c r="N356" s="142" t="s">
        <v>351</v>
      </c>
      <c r="O356" s="57" t="s">
        <v>550</v>
      </c>
      <c r="P356" s="3"/>
      <c r="Q356" s="13"/>
      <c r="R356" s="2"/>
    </row>
    <row r="357" spans="1:18" ht="13.95" customHeight="1" thickBot="1" x14ac:dyDescent="0.35">
      <c r="A357" s="2"/>
      <c r="B357" s="23"/>
      <c r="C357" s="24"/>
      <c r="D357" s="107" t="s">
        <v>592</v>
      </c>
      <c r="E357" s="108"/>
      <c r="F357" s="109"/>
      <c r="J357" s="34" t="s">
        <v>352</v>
      </c>
      <c r="K357" s="110">
        <f>VLOOKUP($J357,Mapping_V1_V2!E:F,2,FALSE)</f>
        <v>0</v>
      </c>
      <c r="L357" s="111">
        <f>VLOOKUP($J357,Mapping_V1_V2!E:G,3,FALSE)</f>
        <v>0</v>
      </c>
      <c r="M357" s="142"/>
      <c r="N357" s="142" t="s">
        <v>352</v>
      </c>
      <c r="O357" s="57" t="s">
        <v>550</v>
      </c>
      <c r="P357" s="3"/>
      <c r="Q357" s="13"/>
      <c r="R357" s="2"/>
    </row>
    <row r="358" spans="1:18" ht="13.95" customHeight="1" thickBot="1" x14ac:dyDescent="0.35">
      <c r="A358" s="2"/>
      <c r="B358" s="23"/>
      <c r="C358" s="24"/>
      <c r="D358" s="107" t="s">
        <v>593</v>
      </c>
      <c r="E358" s="108"/>
      <c r="F358" s="109"/>
      <c r="J358" s="34" t="s">
        <v>353</v>
      </c>
      <c r="K358" s="110">
        <f>VLOOKUP($J358,Mapping_V1_V2!E:F,2,FALSE)</f>
        <v>0</v>
      </c>
      <c r="L358" s="111">
        <f>VLOOKUP($J358,Mapping_V1_V2!E:G,3,FALSE)</f>
        <v>0</v>
      </c>
      <c r="M358" s="142"/>
      <c r="N358" s="142" t="s">
        <v>353</v>
      </c>
      <c r="O358" s="57" t="s">
        <v>550</v>
      </c>
      <c r="P358" s="3"/>
      <c r="Q358" s="13"/>
      <c r="R358" s="2"/>
    </row>
    <row r="359" spans="1:18" ht="13.95" customHeight="1" thickBot="1" x14ac:dyDescent="0.35">
      <c r="A359" s="2"/>
      <c r="B359" s="23"/>
      <c r="C359" s="24"/>
      <c r="D359" s="107" t="s">
        <v>594</v>
      </c>
      <c r="E359" s="108"/>
      <c r="F359" s="109"/>
      <c r="J359" s="34" t="s">
        <v>354</v>
      </c>
      <c r="K359" s="110">
        <f>VLOOKUP($J359,Mapping_V1_V2!E:F,2,FALSE)</f>
        <v>0</v>
      </c>
      <c r="L359" s="111">
        <f>VLOOKUP($J359,Mapping_V1_V2!E:G,3,FALSE)</f>
        <v>0</v>
      </c>
      <c r="M359" s="142"/>
      <c r="N359" s="142" t="s">
        <v>354</v>
      </c>
      <c r="O359" s="57" t="s">
        <v>550</v>
      </c>
      <c r="P359" s="3"/>
      <c r="Q359" s="13"/>
      <c r="R359" s="2"/>
    </row>
    <row r="360" spans="1:18" ht="13.95" customHeight="1" thickBot="1" x14ac:dyDescent="0.35">
      <c r="A360" s="2"/>
      <c r="B360" s="23"/>
      <c r="C360" s="24"/>
      <c r="D360" s="107" t="s">
        <v>595</v>
      </c>
      <c r="E360" s="108"/>
      <c r="F360" s="109"/>
      <c r="J360" s="34" t="s">
        <v>355</v>
      </c>
      <c r="K360" s="110">
        <f>VLOOKUP($J360,Mapping_V1_V2!E:F,2,FALSE)</f>
        <v>0</v>
      </c>
      <c r="L360" s="111">
        <f>VLOOKUP($J360,Mapping_V1_V2!E:G,3,FALSE)</f>
        <v>0</v>
      </c>
      <c r="M360" s="142"/>
      <c r="N360" s="142" t="s">
        <v>355</v>
      </c>
      <c r="O360" s="57" t="s">
        <v>550</v>
      </c>
      <c r="P360" s="3"/>
      <c r="Q360" s="13"/>
      <c r="R360" s="2"/>
    </row>
    <row r="361" spans="1:18" ht="13.95" customHeight="1" thickBot="1" x14ac:dyDescent="0.35">
      <c r="A361" s="2"/>
      <c r="B361" s="23"/>
      <c r="C361" s="24"/>
      <c r="D361" s="107" t="s">
        <v>596</v>
      </c>
      <c r="E361" s="108"/>
      <c r="F361" s="109"/>
      <c r="J361" s="34" t="s">
        <v>356</v>
      </c>
      <c r="K361" s="110">
        <f>VLOOKUP($J361,Mapping_V1_V2!E:F,2,FALSE)</f>
        <v>0</v>
      </c>
      <c r="L361" s="111">
        <f>VLOOKUP($J361,Mapping_V1_V2!E:G,3,FALSE)</f>
        <v>0</v>
      </c>
      <c r="M361" s="142"/>
      <c r="N361" s="142" t="s">
        <v>356</v>
      </c>
      <c r="O361" s="57" t="s">
        <v>550</v>
      </c>
      <c r="P361" s="3"/>
      <c r="Q361" s="13"/>
      <c r="R361" s="2"/>
    </row>
    <row r="362" spans="1:18" ht="13.95" customHeight="1" thickBot="1" x14ac:dyDescent="0.35">
      <c r="A362" s="2"/>
      <c r="B362" s="23"/>
      <c r="C362" s="24"/>
      <c r="D362" s="107" t="s">
        <v>597</v>
      </c>
      <c r="E362" s="108"/>
      <c r="F362" s="109"/>
      <c r="J362" s="34" t="s">
        <v>357</v>
      </c>
      <c r="K362" s="110">
        <f>VLOOKUP($J362,Mapping_V1_V2!E:F,2,FALSE)</f>
        <v>0</v>
      </c>
      <c r="L362" s="111">
        <f>VLOOKUP($J362,Mapping_V1_V2!E:G,3,FALSE)</f>
        <v>0</v>
      </c>
      <c r="M362" s="142"/>
      <c r="N362" s="142" t="s">
        <v>357</v>
      </c>
      <c r="O362" s="57" t="s">
        <v>550</v>
      </c>
      <c r="P362" s="3"/>
      <c r="Q362" s="13"/>
      <c r="R362" s="2"/>
    </row>
    <row r="363" spans="1:18" ht="13.95" customHeight="1" thickBot="1" x14ac:dyDescent="0.35">
      <c r="A363" s="2"/>
      <c r="B363" s="23"/>
      <c r="C363" s="24"/>
      <c r="D363" s="107" t="s">
        <v>598</v>
      </c>
      <c r="E363" s="108"/>
      <c r="F363" s="109"/>
      <c r="J363" s="34" t="s">
        <v>358</v>
      </c>
      <c r="K363" s="110">
        <f>VLOOKUP($J363,Mapping_V1_V2!E:F,2,FALSE)</f>
        <v>0</v>
      </c>
      <c r="L363" s="111">
        <f>VLOOKUP($J363,Mapping_V1_V2!E:G,3,FALSE)</f>
        <v>0</v>
      </c>
      <c r="M363" s="142"/>
      <c r="N363" s="142" t="s">
        <v>358</v>
      </c>
      <c r="O363" s="57" t="s">
        <v>550</v>
      </c>
      <c r="P363" s="3"/>
      <c r="Q363" s="13"/>
      <c r="R363" s="2"/>
    </row>
    <row r="364" spans="1:18" ht="13.95" customHeight="1" thickBot="1" x14ac:dyDescent="0.35">
      <c r="A364" s="2"/>
      <c r="B364" s="23"/>
      <c r="C364" s="24"/>
      <c r="D364" s="107" t="s">
        <v>599</v>
      </c>
      <c r="E364" s="108"/>
      <c r="F364" s="109"/>
      <c r="J364" s="34" t="s">
        <v>359</v>
      </c>
      <c r="K364" s="110">
        <f>VLOOKUP($J364,Mapping_V1_V2!E:F,2,FALSE)</f>
        <v>0</v>
      </c>
      <c r="L364" s="111">
        <f>VLOOKUP($J364,Mapping_V1_V2!E:G,3,FALSE)</f>
        <v>0</v>
      </c>
      <c r="M364" s="142"/>
      <c r="N364" s="142" t="s">
        <v>361</v>
      </c>
      <c r="O364" s="57" t="s">
        <v>551</v>
      </c>
      <c r="P364" s="3"/>
      <c r="Q364" s="13"/>
      <c r="R364" s="2"/>
    </row>
    <row r="365" spans="1:18" ht="13.95" customHeight="1" thickBot="1" x14ac:dyDescent="0.35">
      <c r="A365" s="2"/>
      <c r="B365" s="23"/>
      <c r="C365" s="24"/>
      <c r="D365" s="107" t="s">
        <v>600</v>
      </c>
      <c r="E365" s="108"/>
      <c r="F365" s="109"/>
      <c r="J365" s="34" t="s">
        <v>360</v>
      </c>
      <c r="K365" s="110">
        <f>VLOOKUP($J365,Mapping_V1_V2!E:F,2,FALSE)</f>
        <v>0</v>
      </c>
      <c r="L365" s="111">
        <f>VLOOKUP($J365,Mapping_V1_V2!E:G,3,FALSE)</f>
        <v>0</v>
      </c>
      <c r="M365" s="142"/>
      <c r="N365" s="142" t="s">
        <v>359</v>
      </c>
      <c r="O365" s="57" t="s">
        <v>550</v>
      </c>
      <c r="P365" s="3"/>
      <c r="Q365" s="13"/>
      <c r="R365" s="2"/>
    </row>
    <row r="366" spans="1:18" ht="13.95" customHeight="1" thickBot="1" x14ac:dyDescent="0.35">
      <c r="A366" s="2"/>
      <c r="B366" s="23"/>
      <c r="C366" s="24"/>
      <c r="D366" s="107" t="s">
        <v>195</v>
      </c>
      <c r="E366" s="108"/>
      <c r="F366" s="109"/>
      <c r="J366" s="34" t="s">
        <v>361</v>
      </c>
      <c r="K366" s="110">
        <f>VLOOKUP($J366,Mapping_V1_V2!E:F,2,FALSE)</f>
        <v>0</v>
      </c>
      <c r="L366" s="111">
        <f>VLOOKUP($J366,Mapping_V1_V2!E:G,3,FALSE)</f>
        <v>0</v>
      </c>
      <c r="M366" s="142"/>
      <c r="N366" s="142" t="s">
        <v>360</v>
      </c>
      <c r="O366" s="57" t="s">
        <v>550</v>
      </c>
      <c r="P366" s="3"/>
      <c r="Q366" s="13"/>
      <c r="R366" s="2"/>
    </row>
    <row r="367" spans="1:18" ht="13.95" customHeight="1" thickBot="1" x14ac:dyDescent="0.35">
      <c r="A367" s="2"/>
      <c r="B367" s="23"/>
      <c r="C367" s="24"/>
      <c r="D367" s="107" t="s">
        <v>196</v>
      </c>
      <c r="E367" s="108"/>
      <c r="F367" s="109"/>
      <c r="J367" s="34" t="s">
        <v>362</v>
      </c>
      <c r="K367" s="110">
        <f>VLOOKUP($J367,Mapping_V1_V2!E:F,2,FALSE)</f>
        <v>0</v>
      </c>
      <c r="L367" s="111">
        <f>VLOOKUP($J367,Mapping_V1_V2!E:G,3,FALSE)</f>
        <v>0</v>
      </c>
      <c r="M367" s="142"/>
      <c r="N367" s="142" t="s">
        <v>362</v>
      </c>
      <c r="O367" s="57" t="s">
        <v>551</v>
      </c>
      <c r="P367" s="3"/>
      <c r="Q367" s="13"/>
      <c r="R367" s="2"/>
    </row>
    <row r="368" spans="1:18" ht="13.95" customHeight="1" thickBot="1" x14ac:dyDescent="0.35">
      <c r="A368" s="2"/>
      <c r="B368" s="23"/>
      <c r="C368" s="24"/>
      <c r="D368" s="107" t="s">
        <v>197</v>
      </c>
      <c r="E368" s="108"/>
      <c r="F368" s="109"/>
      <c r="J368" s="34" t="s">
        <v>363</v>
      </c>
      <c r="K368" s="110">
        <f>VLOOKUP($J368,Mapping_V1_V2!E:F,2,FALSE)</f>
        <v>0</v>
      </c>
      <c r="L368" s="111">
        <f>VLOOKUP($J368,Mapping_V1_V2!E:G,3,FALSE)</f>
        <v>0</v>
      </c>
      <c r="M368" s="142"/>
      <c r="N368" s="142" t="s">
        <v>557</v>
      </c>
      <c r="O368" s="57" t="s">
        <v>550</v>
      </c>
      <c r="P368" s="3"/>
      <c r="Q368" s="13"/>
      <c r="R368" s="2"/>
    </row>
    <row r="369" spans="1:18" ht="13.95" customHeight="1" thickBot="1" x14ac:dyDescent="0.35">
      <c r="A369" s="2"/>
      <c r="B369" s="23"/>
      <c r="C369" s="24"/>
      <c r="D369" s="107" t="s">
        <v>198</v>
      </c>
      <c r="E369" s="108"/>
      <c r="F369" s="109"/>
      <c r="J369" s="34" t="s">
        <v>364</v>
      </c>
      <c r="K369" s="110">
        <f>VLOOKUP($J369,Mapping_V1_V2!E:F,2,FALSE)</f>
        <v>0</v>
      </c>
      <c r="L369" s="111">
        <f>VLOOKUP($J369,Mapping_V1_V2!E:G,3,FALSE)</f>
        <v>0</v>
      </c>
      <c r="M369" s="142"/>
      <c r="N369" s="142">
        <v>0</v>
      </c>
      <c r="O369" s="57" t="s">
        <v>471</v>
      </c>
      <c r="P369" s="3"/>
      <c r="Q369" s="13"/>
      <c r="R369" s="2"/>
    </row>
    <row r="370" spans="1:18" ht="13.95" customHeight="1" thickBot="1" x14ac:dyDescent="0.35">
      <c r="A370" s="2"/>
      <c r="B370" s="23"/>
      <c r="C370" s="24"/>
      <c r="D370" s="107" t="s">
        <v>199</v>
      </c>
      <c r="E370" s="108"/>
      <c r="F370" s="109"/>
      <c r="J370" s="34" t="s">
        <v>365</v>
      </c>
      <c r="K370" s="110">
        <f>VLOOKUP($J370,Mapping_V1_V2!E:F,2,FALSE)</f>
        <v>0</v>
      </c>
      <c r="L370" s="111">
        <f>VLOOKUP($J370,Mapping_V1_V2!E:G,3,FALSE)</f>
        <v>0</v>
      </c>
      <c r="M370" s="142"/>
      <c r="N370" s="142" t="s">
        <v>562</v>
      </c>
      <c r="O370" s="57" t="s">
        <v>551</v>
      </c>
      <c r="P370" s="3"/>
      <c r="Q370" s="13"/>
      <c r="R370" s="2"/>
    </row>
    <row r="371" spans="1:18" ht="13.95" customHeight="1" thickBot="1" x14ac:dyDescent="0.35">
      <c r="A371" s="2"/>
      <c r="B371" s="23"/>
      <c r="C371" s="24"/>
      <c r="D371" s="107" t="s">
        <v>200</v>
      </c>
      <c r="E371" s="108"/>
      <c r="F371" s="109"/>
      <c r="J371" s="34" t="s">
        <v>366</v>
      </c>
      <c r="K371" s="110">
        <f>VLOOKUP($J371,Mapping_V1_V2!E:F,2,FALSE)</f>
        <v>0</v>
      </c>
      <c r="L371" s="111">
        <f>VLOOKUP($J371,Mapping_V1_V2!E:G,3,FALSE)</f>
        <v>0</v>
      </c>
      <c r="M371" s="142"/>
      <c r="N371" s="142" t="s">
        <v>561</v>
      </c>
      <c r="O371" s="57" t="s">
        <v>551</v>
      </c>
      <c r="P371" s="3"/>
      <c r="Q371" s="13"/>
      <c r="R371" s="2"/>
    </row>
    <row r="372" spans="1:18" ht="13.95" customHeight="1" thickBot="1" x14ac:dyDescent="0.35">
      <c r="A372" s="2"/>
      <c r="B372" s="23"/>
      <c r="C372" s="24"/>
      <c r="D372" s="107" t="s">
        <v>201</v>
      </c>
      <c r="E372" s="108"/>
      <c r="F372" s="109"/>
      <c r="J372" s="34" t="s">
        <v>367</v>
      </c>
      <c r="K372" s="110">
        <f>VLOOKUP($J372,Mapping_V1_V2!E:F,2,FALSE)</f>
        <v>0</v>
      </c>
      <c r="L372" s="111">
        <f>VLOOKUP($J372,Mapping_V1_V2!E:G,3,FALSE)</f>
        <v>0</v>
      </c>
      <c r="M372" s="142"/>
      <c r="N372" s="142">
        <v>0</v>
      </c>
      <c r="O372" s="57" t="s">
        <v>471</v>
      </c>
      <c r="P372" s="3"/>
      <c r="Q372" s="13"/>
      <c r="R372" s="2"/>
    </row>
    <row r="373" spans="1:18" ht="13.95" customHeight="1" thickBot="1" x14ac:dyDescent="0.35">
      <c r="A373" s="2"/>
      <c r="B373" s="23"/>
      <c r="C373" s="24"/>
      <c r="D373" s="107" t="s">
        <v>202</v>
      </c>
      <c r="E373" s="108"/>
      <c r="F373" s="109"/>
      <c r="J373" s="34" t="s">
        <v>368</v>
      </c>
      <c r="K373" s="110">
        <f>VLOOKUP($J373,Mapping_V1_V2!E:F,2,FALSE)</f>
        <v>0</v>
      </c>
      <c r="L373" s="111">
        <f>VLOOKUP($J373,Mapping_V1_V2!E:G,3,FALSE)</f>
        <v>0</v>
      </c>
      <c r="M373" s="142"/>
      <c r="N373" s="142" t="s">
        <v>565</v>
      </c>
      <c r="O373" s="57" t="s">
        <v>550</v>
      </c>
      <c r="P373" s="3"/>
      <c r="Q373" s="13"/>
      <c r="R373" s="2"/>
    </row>
    <row r="374" spans="1:18" ht="13.95" customHeight="1" thickBot="1" x14ac:dyDescent="0.35">
      <c r="A374" s="2"/>
      <c r="B374" s="23"/>
      <c r="C374" s="24"/>
      <c r="D374" s="107" t="s">
        <v>203</v>
      </c>
      <c r="E374" s="108"/>
      <c r="F374" s="109"/>
      <c r="J374" s="34" t="s">
        <v>369</v>
      </c>
      <c r="K374" s="110">
        <f>VLOOKUP($J374,Mapping_V1_V2!E:F,2,FALSE)</f>
        <v>0</v>
      </c>
      <c r="L374" s="111">
        <f>VLOOKUP($J374,Mapping_V1_V2!E:G,3,FALSE)</f>
        <v>0</v>
      </c>
      <c r="M374" s="142"/>
      <c r="N374" s="142">
        <v>0</v>
      </c>
      <c r="O374" s="57" t="s">
        <v>471</v>
      </c>
      <c r="P374" s="3"/>
      <c r="Q374" s="13"/>
      <c r="R374" s="2"/>
    </row>
    <row r="375" spans="1:18" ht="13.95" customHeight="1" thickBot="1" x14ac:dyDescent="0.35">
      <c r="A375" s="2"/>
      <c r="B375" s="23"/>
      <c r="C375" s="24"/>
      <c r="D375" s="107" t="s">
        <v>204</v>
      </c>
      <c r="E375" s="108"/>
      <c r="F375" s="109"/>
      <c r="J375" s="34" t="s">
        <v>370</v>
      </c>
      <c r="K375" s="110">
        <f>VLOOKUP($J375,Mapping_V1_V2!E:F,2,FALSE)</f>
        <v>0</v>
      </c>
      <c r="L375" s="111">
        <f>VLOOKUP($J375,Mapping_V1_V2!E:G,3,FALSE)</f>
        <v>0</v>
      </c>
      <c r="M375" s="142"/>
      <c r="N375" s="142">
        <v>0</v>
      </c>
      <c r="O375" s="57" t="s">
        <v>471</v>
      </c>
      <c r="P375" s="3"/>
      <c r="Q375" s="13"/>
      <c r="R375" s="2"/>
    </row>
    <row r="376" spans="1:18" ht="13.95" customHeight="1" thickBot="1" x14ac:dyDescent="0.35">
      <c r="A376" s="2"/>
      <c r="B376" s="23"/>
      <c r="C376" s="24"/>
      <c r="D376" s="107" t="s">
        <v>205</v>
      </c>
      <c r="E376" s="108"/>
      <c r="F376" s="109"/>
      <c r="J376" s="34" t="s">
        <v>371</v>
      </c>
      <c r="K376" s="110">
        <f>VLOOKUP($J376,Mapping_V1_V2!E:F,2,FALSE)</f>
        <v>0</v>
      </c>
      <c r="L376" s="111">
        <f>VLOOKUP($J376,Mapping_V1_V2!E:G,3,FALSE)</f>
        <v>0</v>
      </c>
      <c r="M376" s="142"/>
      <c r="N376" s="142" t="s">
        <v>570</v>
      </c>
      <c r="O376" s="57" t="s">
        <v>551</v>
      </c>
      <c r="P376" s="3"/>
      <c r="Q376" s="13"/>
      <c r="R376" s="2"/>
    </row>
    <row r="377" spans="1:18" ht="13.95" customHeight="1" thickBot="1" x14ac:dyDescent="0.35">
      <c r="A377" s="2"/>
      <c r="B377" s="23"/>
      <c r="C377" s="24"/>
      <c r="D377" s="107" t="s">
        <v>206</v>
      </c>
      <c r="E377" s="108"/>
      <c r="F377" s="109"/>
      <c r="J377" s="34" t="s">
        <v>372</v>
      </c>
      <c r="K377" s="110">
        <f>VLOOKUP($J377,Mapping_V1_V2!E:F,2,FALSE)</f>
        <v>0</v>
      </c>
      <c r="L377" s="111">
        <f>VLOOKUP($J377,Mapping_V1_V2!E:G,3,FALSE)</f>
        <v>0</v>
      </c>
      <c r="M377" s="142"/>
      <c r="N377" s="142" t="s">
        <v>573</v>
      </c>
      <c r="O377" s="57" t="s">
        <v>550</v>
      </c>
      <c r="P377" s="3"/>
      <c r="Q377" s="13"/>
      <c r="R377" s="2"/>
    </row>
    <row r="378" spans="1:18" ht="13.95" customHeight="1" thickBot="1" x14ac:dyDescent="0.35">
      <c r="A378" s="2"/>
      <c r="B378" s="23"/>
      <c r="C378" s="24"/>
      <c r="D378" s="107" t="s">
        <v>207</v>
      </c>
      <c r="E378" s="108"/>
      <c r="F378" s="109"/>
      <c r="J378" s="34" t="s">
        <v>373</v>
      </c>
      <c r="K378" s="110">
        <f>VLOOKUP($J378,Mapping_V1_V2!E:F,2,FALSE)</f>
        <v>0</v>
      </c>
      <c r="L378" s="111">
        <f>VLOOKUP($J378,Mapping_V1_V2!E:G,3,FALSE)</f>
        <v>0</v>
      </c>
      <c r="M378" s="142"/>
      <c r="N378" s="142" t="s">
        <v>569</v>
      </c>
      <c r="O378" s="57" t="s">
        <v>550</v>
      </c>
      <c r="P378" s="3"/>
      <c r="Q378" s="13"/>
      <c r="R378" s="2"/>
    </row>
    <row r="379" spans="1:18" ht="13.95" customHeight="1" thickBot="1" x14ac:dyDescent="0.35">
      <c r="A379" s="2"/>
      <c r="B379" s="23"/>
      <c r="C379" s="24"/>
      <c r="D379" s="107" t="s">
        <v>208</v>
      </c>
      <c r="E379" s="108"/>
      <c r="F379" s="109"/>
      <c r="J379" s="34" t="s">
        <v>374</v>
      </c>
      <c r="K379" s="110">
        <f>VLOOKUP($J379,Mapping_V1_V2!E:F,2,FALSE)</f>
        <v>0</v>
      </c>
      <c r="L379" s="111">
        <f>VLOOKUP($J379,Mapping_V1_V2!E:G,3,FALSE)</f>
        <v>0</v>
      </c>
      <c r="M379" s="142"/>
      <c r="N379" s="142" t="s">
        <v>572</v>
      </c>
      <c r="O379" s="57" t="s">
        <v>550</v>
      </c>
      <c r="P379" s="3"/>
      <c r="Q379" s="13"/>
      <c r="R379" s="2"/>
    </row>
    <row r="380" spans="1:18" ht="13.95" customHeight="1" thickBot="1" x14ac:dyDescent="0.35">
      <c r="A380" s="2"/>
      <c r="B380" s="23"/>
      <c r="C380" s="24"/>
      <c r="D380" s="107" t="s">
        <v>209</v>
      </c>
      <c r="E380" s="108"/>
      <c r="F380" s="109"/>
      <c r="J380" s="34" t="s">
        <v>375</v>
      </c>
      <c r="K380" s="110">
        <f>VLOOKUP($J380,Mapping_V1_V2!E:F,2,FALSE)</f>
        <v>0</v>
      </c>
      <c r="L380" s="111">
        <f>VLOOKUP($J380,Mapping_V1_V2!E:G,3,FALSE)</f>
        <v>0</v>
      </c>
      <c r="M380" s="142"/>
      <c r="N380" s="142" t="s">
        <v>568</v>
      </c>
      <c r="O380" s="57" t="s">
        <v>551</v>
      </c>
      <c r="P380" s="3"/>
      <c r="Q380" s="13"/>
      <c r="R380" s="2"/>
    </row>
    <row r="381" spans="1:18" ht="13.95" customHeight="1" thickBot="1" x14ac:dyDescent="0.35">
      <c r="A381" s="2"/>
      <c r="B381" s="23"/>
      <c r="C381" s="24"/>
      <c r="D381" s="107" t="s">
        <v>210</v>
      </c>
      <c r="E381" s="108"/>
      <c r="F381" s="109"/>
      <c r="J381" s="34" t="s">
        <v>376</v>
      </c>
      <c r="K381" s="110">
        <f>VLOOKUP($J381,Mapping_V1_V2!E:F,2,FALSE)</f>
        <v>0</v>
      </c>
      <c r="L381" s="111">
        <f>VLOOKUP($J381,Mapping_V1_V2!E:G,3,FALSE)</f>
        <v>0</v>
      </c>
      <c r="M381" s="142"/>
      <c r="N381" s="142" t="s">
        <v>574</v>
      </c>
      <c r="O381" s="57" t="s">
        <v>550</v>
      </c>
      <c r="P381" s="3"/>
      <c r="Q381" s="13"/>
      <c r="R381" s="2"/>
    </row>
    <row r="382" spans="1:18" ht="13.95" customHeight="1" thickBot="1" x14ac:dyDescent="0.35">
      <c r="A382" s="2"/>
      <c r="B382" s="23"/>
      <c r="C382" s="24"/>
      <c r="D382" s="107" t="s">
        <v>211</v>
      </c>
      <c r="E382" s="108"/>
      <c r="F382" s="109"/>
      <c r="J382" s="34" t="s">
        <v>377</v>
      </c>
      <c r="K382" s="110">
        <f>VLOOKUP($J382,Mapping_V1_V2!E:F,2,FALSE)</f>
        <v>0</v>
      </c>
      <c r="L382" s="111">
        <f>VLOOKUP($J382,Mapping_V1_V2!E:G,3,FALSE)</f>
        <v>0</v>
      </c>
      <c r="M382" s="142"/>
      <c r="N382" s="142" t="s">
        <v>575</v>
      </c>
      <c r="O382" s="57" t="s">
        <v>550</v>
      </c>
      <c r="P382" s="3"/>
      <c r="Q382" s="13"/>
      <c r="R382" s="2"/>
    </row>
    <row r="383" spans="1:18" ht="13.95" customHeight="1" thickBot="1" x14ac:dyDescent="0.35">
      <c r="A383" s="2"/>
      <c r="B383" s="23"/>
      <c r="C383" s="24"/>
      <c r="D383" s="107" t="s">
        <v>212</v>
      </c>
      <c r="E383" s="108"/>
      <c r="F383" s="109"/>
      <c r="J383" s="34" t="s">
        <v>378</v>
      </c>
      <c r="K383" s="110">
        <f>VLOOKUP($J383,Mapping_V1_V2!E:F,2,FALSE)</f>
        <v>0</v>
      </c>
      <c r="L383" s="111">
        <f>VLOOKUP($J383,Mapping_V1_V2!E:G,3,FALSE)</f>
        <v>0</v>
      </c>
      <c r="M383" s="142"/>
      <c r="N383" s="142" t="s">
        <v>577</v>
      </c>
      <c r="O383" s="57" t="s">
        <v>550</v>
      </c>
      <c r="P383" s="3"/>
      <c r="Q383" s="13"/>
      <c r="R383" s="2"/>
    </row>
    <row r="384" spans="1:18" ht="13.95" customHeight="1" thickBot="1" x14ac:dyDescent="0.35">
      <c r="A384" s="2"/>
      <c r="B384" s="23"/>
      <c r="C384" s="24"/>
      <c r="D384" s="107" t="s">
        <v>213</v>
      </c>
      <c r="E384" s="108"/>
      <c r="F384" s="109"/>
      <c r="J384" s="34" t="s">
        <v>379</v>
      </c>
      <c r="K384" s="110">
        <f>VLOOKUP($J384,Mapping_V1_V2!E:F,2,FALSE)</f>
        <v>0</v>
      </c>
      <c r="L384" s="111">
        <f>VLOOKUP($J384,Mapping_V1_V2!E:G,3,FALSE)</f>
        <v>0</v>
      </c>
      <c r="M384" s="142"/>
      <c r="N384" s="142" t="s">
        <v>578</v>
      </c>
      <c r="O384" s="57" t="s">
        <v>550</v>
      </c>
      <c r="P384" s="3"/>
      <c r="Q384" s="13"/>
      <c r="R384" s="2"/>
    </row>
    <row r="385" spans="1:18" ht="13.95" customHeight="1" thickBot="1" x14ac:dyDescent="0.35">
      <c r="A385" s="2"/>
      <c r="B385" s="23"/>
      <c r="C385" s="24"/>
      <c r="D385" s="107" t="s">
        <v>214</v>
      </c>
      <c r="E385" s="108"/>
      <c r="F385" s="109"/>
      <c r="J385" s="34" t="s">
        <v>380</v>
      </c>
      <c r="K385" s="110">
        <f>VLOOKUP($J385,Mapping_V1_V2!E:F,2,FALSE)</f>
        <v>0</v>
      </c>
      <c r="L385" s="111">
        <f>VLOOKUP($J385,Mapping_V1_V2!E:G,3,FALSE)</f>
        <v>0</v>
      </c>
      <c r="M385" s="142"/>
      <c r="N385" s="142" t="s">
        <v>579</v>
      </c>
      <c r="O385" s="57" t="s">
        <v>550</v>
      </c>
      <c r="P385" s="3"/>
      <c r="Q385" s="13"/>
      <c r="R385" s="2"/>
    </row>
    <row r="386" spans="1:18" ht="13.95" customHeight="1" thickBot="1" x14ac:dyDescent="0.35">
      <c r="A386" s="2"/>
      <c r="B386" s="23"/>
      <c r="C386" s="24"/>
      <c r="D386" s="107" t="s">
        <v>215</v>
      </c>
      <c r="E386" s="108"/>
      <c r="F386" s="109"/>
      <c r="J386" s="34" t="s">
        <v>381</v>
      </c>
      <c r="K386" s="110">
        <f>VLOOKUP($J386,Mapping_V1_V2!E:F,2,FALSE)</f>
        <v>0</v>
      </c>
      <c r="L386" s="111">
        <f>VLOOKUP($J386,Mapping_V1_V2!E:G,3,FALSE)</f>
        <v>0</v>
      </c>
      <c r="M386" s="142"/>
      <c r="N386" s="142" t="s">
        <v>582</v>
      </c>
      <c r="O386" s="57" t="s">
        <v>551</v>
      </c>
      <c r="P386" s="3"/>
      <c r="Q386" s="13"/>
      <c r="R386" s="2"/>
    </row>
    <row r="387" spans="1:18" ht="13.95" customHeight="1" thickBot="1" x14ac:dyDescent="0.35">
      <c r="A387" s="2"/>
      <c r="B387" s="23"/>
      <c r="C387" s="24"/>
      <c r="D387" s="107" t="s">
        <v>216</v>
      </c>
      <c r="E387" s="108"/>
      <c r="F387" s="109"/>
      <c r="J387" s="34" t="s">
        <v>382</v>
      </c>
      <c r="K387" s="110">
        <f>VLOOKUP($J387,Mapping_V1_V2!E:F,2,FALSE)</f>
        <v>0</v>
      </c>
      <c r="L387" s="111">
        <f>VLOOKUP($J387,Mapping_V1_V2!E:G,3,FALSE)</f>
        <v>0</v>
      </c>
      <c r="M387" s="142"/>
      <c r="N387" s="142" t="s">
        <v>580</v>
      </c>
      <c r="O387" s="57" t="s">
        <v>550</v>
      </c>
      <c r="P387" s="3"/>
      <c r="Q387" s="13"/>
      <c r="R387" s="2"/>
    </row>
    <row r="388" spans="1:18" ht="13.95" customHeight="1" thickBot="1" x14ac:dyDescent="0.35">
      <c r="A388" s="2"/>
      <c r="B388" s="23"/>
      <c r="C388" s="24"/>
      <c r="D388" s="107" t="s">
        <v>217</v>
      </c>
      <c r="E388" s="108"/>
      <c r="F388" s="109"/>
      <c r="J388" s="34" t="s">
        <v>383</v>
      </c>
      <c r="K388" s="110">
        <f>VLOOKUP($J388,Mapping_V1_V2!E:F,2,FALSE)</f>
        <v>0</v>
      </c>
      <c r="L388" s="111">
        <f>VLOOKUP($J388,Mapping_V1_V2!E:G,3,FALSE)</f>
        <v>0</v>
      </c>
      <c r="M388" s="142"/>
      <c r="N388" s="142" t="s">
        <v>581</v>
      </c>
      <c r="O388" s="57" t="s">
        <v>550</v>
      </c>
      <c r="P388" s="3"/>
      <c r="Q388" s="13"/>
      <c r="R388" s="2"/>
    </row>
    <row r="389" spans="1:18" ht="13.95" customHeight="1" thickBot="1" x14ac:dyDescent="0.35">
      <c r="A389" s="2"/>
      <c r="B389" s="23"/>
      <c r="C389" s="24"/>
      <c r="D389" s="107" t="s">
        <v>218</v>
      </c>
      <c r="E389" s="108"/>
      <c r="F389" s="109"/>
      <c r="J389" s="34" t="s">
        <v>384</v>
      </c>
      <c r="K389" s="110">
        <f>VLOOKUP($J389,Mapping_V1_V2!E:F,2,FALSE)</f>
        <v>0</v>
      </c>
      <c r="L389" s="111">
        <f>VLOOKUP($J389,Mapping_V1_V2!E:G,3,FALSE)</f>
        <v>0</v>
      </c>
      <c r="M389" s="142"/>
      <c r="N389" s="142" t="s">
        <v>583</v>
      </c>
      <c r="O389" s="57" t="s">
        <v>551</v>
      </c>
      <c r="P389" s="3"/>
      <c r="Q389" s="13"/>
      <c r="R389" s="2"/>
    </row>
    <row r="390" spans="1:18" ht="13.95" customHeight="1" thickBot="1" x14ac:dyDescent="0.35">
      <c r="A390" s="2"/>
      <c r="B390" s="23"/>
      <c r="C390" s="24"/>
      <c r="D390" s="107" t="s">
        <v>219</v>
      </c>
      <c r="E390" s="108"/>
      <c r="F390" s="109"/>
      <c r="J390" s="34" t="s">
        <v>385</v>
      </c>
      <c r="K390" s="110">
        <f>VLOOKUP($J390,Mapping_V1_V2!E:F,2,FALSE)</f>
        <v>0</v>
      </c>
      <c r="L390" s="111">
        <f>VLOOKUP($J390,Mapping_V1_V2!E:G,3,FALSE)</f>
        <v>0</v>
      </c>
      <c r="M390" s="142"/>
      <c r="N390" s="142" t="s">
        <v>397</v>
      </c>
      <c r="O390" s="57" t="s">
        <v>550</v>
      </c>
      <c r="P390" s="3"/>
      <c r="Q390" s="13"/>
      <c r="R390" s="2"/>
    </row>
    <row r="391" spans="1:18" ht="13.95" customHeight="1" thickBot="1" x14ac:dyDescent="0.35">
      <c r="A391" s="2"/>
      <c r="B391" s="23"/>
      <c r="C391" s="24"/>
      <c r="D391" s="107" t="s">
        <v>220</v>
      </c>
      <c r="E391" s="108"/>
      <c r="F391" s="109"/>
      <c r="J391" s="34" t="s">
        <v>386</v>
      </c>
      <c r="K391" s="110">
        <f>VLOOKUP($J391,Mapping_V1_V2!E:F,2,FALSE)</f>
        <v>0</v>
      </c>
      <c r="L391" s="111">
        <f>VLOOKUP($J391,Mapping_V1_V2!E:G,3,FALSE)</f>
        <v>0</v>
      </c>
      <c r="M391" s="142"/>
      <c r="N391" s="142" t="s">
        <v>398</v>
      </c>
      <c r="O391" s="57" t="s">
        <v>550</v>
      </c>
      <c r="P391" s="3"/>
      <c r="Q391" s="13"/>
      <c r="R391" s="2"/>
    </row>
    <row r="392" spans="1:18" ht="13.95" customHeight="1" thickBot="1" x14ac:dyDescent="0.35">
      <c r="A392" s="2"/>
      <c r="B392" s="23"/>
      <c r="C392" s="24"/>
      <c r="D392" s="107" t="s">
        <v>221</v>
      </c>
      <c r="E392" s="108"/>
      <c r="F392" s="109"/>
      <c r="J392" s="34" t="s">
        <v>387</v>
      </c>
      <c r="K392" s="110">
        <f>VLOOKUP($J392,Mapping_V1_V2!E:F,2,FALSE)</f>
        <v>0</v>
      </c>
      <c r="L392" s="111">
        <f>VLOOKUP($J392,Mapping_V1_V2!E:G,3,FALSE)</f>
        <v>0</v>
      </c>
      <c r="M392" s="142"/>
      <c r="N392" s="142" t="s">
        <v>399</v>
      </c>
      <c r="O392" s="57" t="s">
        <v>550</v>
      </c>
      <c r="P392" s="3"/>
      <c r="Q392" s="13"/>
      <c r="R392" s="2"/>
    </row>
    <row r="393" spans="1:18" ht="13.95" customHeight="1" thickBot="1" x14ac:dyDescent="0.35">
      <c r="A393" s="2"/>
      <c r="B393" s="23"/>
      <c r="C393" s="24"/>
      <c r="D393" s="107" t="s">
        <v>444</v>
      </c>
      <c r="E393" s="108"/>
      <c r="F393" s="109"/>
      <c r="J393" s="34" t="s">
        <v>388</v>
      </c>
      <c r="K393" s="110">
        <f>VLOOKUP($J393,Mapping_V1_V2!E:F,2,FALSE)</f>
        <v>0</v>
      </c>
      <c r="L393" s="111">
        <f>VLOOKUP($J393,Mapping_V1_V2!E:G,3,FALSE)</f>
        <v>0</v>
      </c>
      <c r="M393" s="142"/>
      <c r="N393" s="142" t="s">
        <v>400</v>
      </c>
      <c r="O393" s="57" t="s">
        <v>550</v>
      </c>
      <c r="P393" s="3"/>
      <c r="Q393" s="13"/>
      <c r="R393" s="2"/>
    </row>
    <row r="394" spans="1:18" ht="13.95" customHeight="1" thickBot="1" x14ac:dyDescent="0.35">
      <c r="A394" s="2"/>
      <c r="B394" s="23"/>
      <c r="C394" s="24"/>
      <c r="D394" s="107" t="s">
        <v>445</v>
      </c>
      <c r="E394" s="108"/>
      <c r="F394" s="109"/>
      <c r="J394" s="34" t="s">
        <v>389</v>
      </c>
      <c r="K394" s="110">
        <f>VLOOKUP($J394,Mapping_V1_V2!E:F,2,FALSE)</f>
        <v>0</v>
      </c>
      <c r="L394" s="111">
        <f>VLOOKUP($J394,Mapping_V1_V2!E:G,3,FALSE)</f>
        <v>0</v>
      </c>
      <c r="M394" s="142"/>
      <c r="N394" s="142" t="s">
        <v>401</v>
      </c>
      <c r="O394" s="57" t="s">
        <v>550</v>
      </c>
      <c r="P394" s="3"/>
      <c r="Q394" s="13"/>
      <c r="R394" s="2"/>
    </row>
    <row r="395" spans="1:18" ht="13.95" customHeight="1" thickBot="1" x14ac:dyDescent="0.35">
      <c r="A395" s="2"/>
      <c r="B395" s="23"/>
      <c r="C395" s="24"/>
      <c r="D395" s="107" t="s">
        <v>446</v>
      </c>
      <c r="E395" s="108"/>
      <c r="F395" s="109"/>
      <c r="J395" s="34" t="s">
        <v>390</v>
      </c>
      <c r="K395" s="110">
        <f>VLOOKUP($J395,Mapping_V1_V2!E:F,2,FALSE)</f>
        <v>0</v>
      </c>
      <c r="L395" s="111">
        <f>VLOOKUP($J395,Mapping_V1_V2!E:G,3,FALSE)</f>
        <v>0</v>
      </c>
      <c r="M395" s="142"/>
      <c r="N395" s="142" t="s">
        <v>402</v>
      </c>
      <c r="O395" s="57" t="s">
        <v>550</v>
      </c>
      <c r="P395" s="3"/>
      <c r="Q395" s="13"/>
      <c r="R395" s="2"/>
    </row>
    <row r="396" spans="1:18" ht="13.95" customHeight="1" thickBot="1" x14ac:dyDescent="0.35">
      <c r="A396" s="2"/>
      <c r="B396" s="23"/>
      <c r="C396" s="24"/>
      <c r="D396" s="107" t="s">
        <v>447</v>
      </c>
      <c r="E396" s="108"/>
      <c r="F396" s="109"/>
      <c r="J396" s="34" t="s">
        <v>391</v>
      </c>
      <c r="K396" s="110">
        <f>VLOOKUP($J396,Mapping_V1_V2!E:F,2,FALSE)</f>
        <v>0</v>
      </c>
      <c r="L396" s="111">
        <f>VLOOKUP($J396,Mapping_V1_V2!E:G,3,FALSE)</f>
        <v>0</v>
      </c>
      <c r="M396" s="142"/>
      <c r="N396" s="142" t="s">
        <v>403</v>
      </c>
      <c r="O396" s="57" t="s">
        <v>550</v>
      </c>
      <c r="P396" s="3"/>
      <c r="Q396" s="13"/>
      <c r="R396" s="2"/>
    </row>
    <row r="397" spans="1:18" ht="13.95" customHeight="1" thickBot="1" x14ac:dyDescent="0.35">
      <c r="A397" s="2"/>
      <c r="B397" s="23"/>
      <c r="C397" s="24"/>
      <c r="D397" s="107" t="s">
        <v>448</v>
      </c>
      <c r="E397" s="108"/>
      <c r="F397" s="109"/>
      <c r="J397" s="34" t="s">
        <v>392</v>
      </c>
      <c r="K397" s="110">
        <f>VLOOKUP($J397,Mapping_V1_V2!E:F,2,FALSE)</f>
        <v>0</v>
      </c>
      <c r="L397" s="111">
        <f>VLOOKUP($J397,Mapping_V1_V2!E:G,3,FALSE)</f>
        <v>0</v>
      </c>
      <c r="M397" s="142"/>
      <c r="N397" s="142" t="s">
        <v>404</v>
      </c>
      <c r="O397" s="57" t="s">
        <v>550</v>
      </c>
      <c r="P397" s="3"/>
      <c r="Q397" s="13"/>
      <c r="R397" s="2"/>
    </row>
    <row r="398" spans="1:18" ht="13.95" customHeight="1" thickBot="1" x14ac:dyDescent="0.35">
      <c r="A398" s="2"/>
      <c r="B398" s="23"/>
      <c r="C398" s="24"/>
      <c r="D398" s="107" t="s">
        <v>449</v>
      </c>
      <c r="E398" s="108"/>
      <c r="F398" s="109"/>
      <c r="J398" s="34" t="s">
        <v>393</v>
      </c>
      <c r="K398" s="110">
        <f>VLOOKUP($J398,Mapping_V1_V2!E:F,2,FALSE)</f>
        <v>0</v>
      </c>
      <c r="L398" s="111">
        <f>VLOOKUP($J398,Mapping_V1_V2!E:G,3,FALSE)</f>
        <v>0</v>
      </c>
      <c r="M398" s="142"/>
      <c r="N398" s="142" t="s">
        <v>405</v>
      </c>
      <c r="O398" s="57" t="s">
        <v>550</v>
      </c>
      <c r="P398" s="3"/>
      <c r="Q398" s="13"/>
      <c r="R398" s="2"/>
    </row>
    <row r="399" spans="1:18" ht="13.95" customHeight="1" thickBot="1" x14ac:dyDescent="0.35">
      <c r="A399" s="2"/>
      <c r="B399" s="23"/>
      <c r="C399" s="24"/>
      <c r="D399" s="107" t="s">
        <v>450</v>
      </c>
      <c r="E399" s="108"/>
      <c r="F399" s="109"/>
      <c r="J399" s="34" t="s">
        <v>394</v>
      </c>
      <c r="K399" s="110">
        <f>VLOOKUP($J399,Mapping_V1_V2!E:F,2,FALSE)</f>
        <v>0</v>
      </c>
      <c r="L399" s="111">
        <f>VLOOKUP($J399,Mapping_V1_V2!E:G,3,FALSE)</f>
        <v>0</v>
      </c>
      <c r="M399" s="142"/>
      <c r="N399" s="142" t="s">
        <v>407</v>
      </c>
      <c r="O399" s="57" t="s">
        <v>550</v>
      </c>
      <c r="P399" s="3"/>
      <c r="Q399" s="13"/>
      <c r="R399" s="2"/>
    </row>
    <row r="400" spans="1:18" ht="13.95" customHeight="1" thickBot="1" x14ac:dyDescent="0.35">
      <c r="A400" s="2"/>
      <c r="B400" s="23"/>
      <c r="C400" s="24"/>
      <c r="D400" s="107" t="s">
        <v>451</v>
      </c>
      <c r="E400" s="108"/>
      <c r="F400" s="109"/>
      <c r="J400" s="34" t="s">
        <v>395</v>
      </c>
      <c r="K400" s="110">
        <f>VLOOKUP($J400,Mapping_V1_V2!E:F,2,FALSE)</f>
        <v>0</v>
      </c>
      <c r="L400" s="111">
        <f>VLOOKUP($J400,Mapping_V1_V2!E:G,3,FALSE)</f>
        <v>0</v>
      </c>
      <c r="M400" s="142"/>
      <c r="N400" s="142" t="s">
        <v>553</v>
      </c>
      <c r="O400" s="57" t="s">
        <v>550</v>
      </c>
      <c r="P400" s="3"/>
      <c r="Q400" s="13"/>
      <c r="R400" s="2"/>
    </row>
    <row r="401" spans="1:18" ht="13.95" customHeight="1" thickBot="1" x14ac:dyDescent="0.35">
      <c r="A401" s="2"/>
      <c r="B401" s="23"/>
      <c r="C401" s="24"/>
      <c r="D401" s="107" t="s">
        <v>452</v>
      </c>
      <c r="E401" s="108"/>
      <c r="F401" s="109"/>
      <c r="J401" s="34" t="s">
        <v>396</v>
      </c>
      <c r="K401" s="110">
        <f>VLOOKUP($J401,Mapping_V1_V2!E:F,2,FALSE)</f>
        <v>0</v>
      </c>
      <c r="L401" s="111">
        <f>VLOOKUP($J401,Mapping_V1_V2!E:G,3,FALSE)</f>
        <v>0</v>
      </c>
      <c r="M401" s="142"/>
      <c r="N401" s="142" t="s">
        <v>554</v>
      </c>
      <c r="O401" s="57" t="s">
        <v>550</v>
      </c>
      <c r="P401" s="3"/>
      <c r="Q401" s="13"/>
      <c r="R401" s="2"/>
    </row>
    <row r="402" spans="1:18" ht="13.95" customHeight="1" thickBot="1" x14ac:dyDescent="0.35">
      <c r="A402" s="2"/>
      <c r="B402" s="23"/>
      <c r="C402" s="24"/>
      <c r="D402" s="107" t="s">
        <v>453</v>
      </c>
      <c r="E402" s="108"/>
      <c r="F402" s="109"/>
      <c r="J402" s="34" t="s">
        <v>397</v>
      </c>
      <c r="K402" s="110">
        <f>VLOOKUP($J402,Mapping_V1_V2!E:F,2,FALSE)</f>
        <v>0</v>
      </c>
      <c r="L402" s="111">
        <f>VLOOKUP($J402,Mapping_V1_V2!E:G,3,FALSE)</f>
        <v>0</v>
      </c>
      <c r="M402" s="142"/>
      <c r="N402" s="142" t="s">
        <v>385</v>
      </c>
      <c r="O402" s="57" t="s">
        <v>550</v>
      </c>
      <c r="P402" s="3"/>
      <c r="Q402" s="13"/>
      <c r="R402" s="2"/>
    </row>
    <row r="403" spans="1:18" ht="13.95" customHeight="1" thickBot="1" x14ac:dyDescent="0.35">
      <c r="A403" s="2"/>
      <c r="B403" s="23"/>
      <c r="C403" s="24"/>
      <c r="D403" s="107" t="s">
        <v>454</v>
      </c>
      <c r="E403" s="108"/>
      <c r="F403" s="109"/>
      <c r="J403" s="34" t="s">
        <v>398</v>
      </c>
      <c r="K403" s="110">
        <f>VLOOKUP($J403,Mapping_V1_V2!E:F,2,FALSE)</f>
        <v>0</v>
      </c>
      <c r="L403" s="111">
        <f>VLOOKUP($J403,Mapping_V1_V2!E:G,3,FALSE)</f>
        <v>0</v>
      </c>
      <c r="M403" s="142"/>
      <c r="N403" s="142" t="s">
        <v>386</v>
      </c>
      <c r="O403" s="57" t="s">
        <v>550</v>
      </c>
      <c r="P403" s="3"/>
      <c r="Q403" s="13"/>
      <c r="R403" s="2"/>
    </row>
    <row r="404" spans="1:18" ht="13.95" customHeight="1" thickBot="1" x14ac:dyDescent="0.35">
      <c r="A404" s="2"/>
      <c r="B404" s="23"/>
      <c r="C404" s="24"/>
      <c r="D404" s="107" t="s">
        <v>455</v>
      </c>
      <c r="E404" s="108"/>
      <c r="F404" s="109"/>
      <c r="J404" s="34" t="s">
        <v>399</v>
      </c>
      <c r="K404" s="110">
        <f>VLOOKUP($J404,Mapping_V1_V2!E:F,2,FALSE)</f>
        <v>0</v>
      </c>
      <c r="L404" s="111">
        <f>VLOOKUP($J404,Mapping_V1_V2!E:G,3,FALSE)</f>
        <v>0</v>
      </c>
      <c r="M404" s="142"/>
      <c r="N404" s="142" t="s">
        <v>387</v>
      </c>
      <c r="O404" s="57" t="s">
        <v>550</v>
      </c>
      <c r="P404" s="3"/>
      <c r="Q404" s="13"/>
      <c r="R404" s="2"/>
    </row>
    <row r="405" spans="1:18" ht="13.95" customHeight="1" thickBot="1" x14ac:dyDescent="0.35">
      <c r="A405" s="2"/>
      <c r="B405" s="23"/>
      <c r="C405" s="24"/>
      <c r="D405" s="107" t="s">
        <v>456</v>
      </c>
      <c r="E405" s="108"/>
      <c r="F405" s="109"/>
      <c r="J405" s="34" t="s">
        <v>400</v>
      </c>
      <c r="K405" s="110">
        <f>VLOOKUP($J405,Mapping_V1_V2!E:F,2,FALSE)</f>
        <v>0</v>
      </c>
      <c r="L405" s="111">
        <f>VLOOKUP($J405,Mapping_V1_V2!E:G,3,FALSE)</f>
        <v>0</v>
      </c>
      <c r="M405" s="142"/>
      <c r="N405" s="142" t="s">
        <v>388</v>
      </c>
      <c r="O405" s="57" t="s">
        <v>550</v>
      </c>
      <c r="P405" s="3"/>
      <c r="Q405" s="13"/>
      <c r="R405" s="2"/>
    </row>
    <row r="406" spans="1:18" ht="13.95" customHeight="1" thickBot="1" x14ac:dyDescent="0.35">
      <c r="A406" s="2"/>
      <c r="B406" s="23"/>
      <c r="C406" s="24"/>
      <c r="D406" s="107" t="s">
        <v>457</v>
      </c>
      <c r="E406" s="108"/>
      <c r="F406" s="109"/>
      <c r="J406" s="34" t="s">
        <v>401</v>
      </c>
      <c r="K406" s="110">
        <f>VLOOKUP($J406,Mapping_V1_V2!E:F,2,FALSE)</f>
        <v>0</v>
      </c>
      <c r="L406" s="111">
        <f>VLOOKUP($J406,Mapping_V1_V2!E:G,3,FALSE)</f>
        <v>0</v>
      </c>
      <c r="M406" s="142"/>
      <c r="N406" s="142" t="s">
        <v>389</v>
      </c>
      <c r="O406" s="57" t="s">
        <v>550</v>
      </c>
      <c r="P406" s="3"/>
      <c r="Q406" s="13"/>
      <c r="R406" s="2"/>
    </row>
    <row r="407" spans="1:18" ht="13.95" customHeight="1" thickBot="1" x14ac:dyDescent="0.35">
      <c r="A407" s="2"/>
      <c r="B407" s="23"/>
      <c r="C407" s="24"/>
      <c r="D407" s="107" t="s">
        <v>458</v>
      </c>
      <c r="E407" s="108"/>
      <c r="F407" s="109"/>
      <c r="J407" s="34" t="s">
        <v>402</v>
      </c>
      <c r="K407" s="110">
        <f>VLOOKUP($J407,Mapping_V1_V2!E:F,2,FALSE)</f>
        <v>0</v>
      </c>
      <c r="L407" s="111">
        <f>VLOOKUP($J407,Mapping_V1_V2!E:G,3,FALSE)</f>
        <v>0</v>
      </c>
      <c r="M407" s="142"/>
      <c r="N407" s="142" t="s">
        <v>390</v>
      </c>
      <c r="O407" s="57" t="s">
        <v>550</v>
      </c>
      <c r="P407" s="3"/>
      <c r="Q407" s="13"/>
      <c r="R407" s="2"/>
    </row>
    <row r="408" spans="1:18" ht="13.95" customHeight="1" thickBot="1" x14ac:dyDescent="0.35">
      <c r="A408" s="2"/>
      <c r="B408" s="23"/>
      <c r="C408" s="24"/>
      <c r="D408" s="107" t="s">
        <v>459</v>
      </c>
      <c r="E408" s="108"/>
      <c r="F408" s="109"/>
      <c r="J408" s="34" t="s">
        <v>403</v>
      </c>
      <c r="K408" s="110">
        <f>VLOOKUP($J408,Mapping_V1_V2!E:F,2,FALSE)</f>
        <v>0</v>
      </c>
      <c r="L408" s="111">
        <f>VLOOKUP($J408,Mapping_V1_V2!E:G,3,FALSE)</f>
        <v>0</v>
      </c>
      <c r="M408" s="142"/>
      <c r="N408" s="142" t="s">
        <v>391</v>
      </c>
      <c r="O408" s="57" t="s">
        <v>551</v>
      </c>
      <c r="P408" s="3"/>
      <c r="Q408" s="13"/>
      <c r="R408" s="2"/>
    </row>
    <row r="409" spans="1:18" ht="13.95" customHeight="1" thickBot="1" x14ac:dyDescent="0.35">
      <c r="A409" s="2"/>
      <c r="B409" s="23"/>
      <c r="C409" s="24"/>
      <c r="D409" s="107" t="s">
        <v>460</v>
      </c>
      <c r="E409" s="108"/>
      <c r="F409" s="109"/>
      <c r="J409" s="34" t="s">
        <v>404</v>
      </c>
      <c r="K409" s="110">
        <f>VLOOKUP($J409,Mapping_V1_V2!E:F,2,FALSE)</f>
        <v>0</v>
      </c>
      <c r="L409" s="111">
        <f>VLOOKUP($J409,Mapping_V1_V2!E:G,3,FALSE)</f>
        <v>0</v>
      </c>
      <c r="M409" s="142"/>
      <c r="N409" s="142" t="s">
        <v>392</v>
      </c>
      <c r="O409" s="57" t="s">
        <v>550</v>
      </c>
      <c r="P409" s="3"/>
      <c r="Q409" s="13"/>
      <c r="R409" s="2"/>
    </row>
    <row r="410" spans="1:18" ht="13.95" customHeight="1" thickBot="1" x14ac:dyDescent="0.35">
      <c r="A410" s="2"/>
      <c r="B410" s="23"/>
      <c r="C410" s="24"/>
      <c r="D410" s="107" t="s">
        <v>461</v>
      </c>
      <c r="E410" s="108"/>
      <c r="F410" s="109"/>
      <c r="J410" s="34" t="s">
        <v>405</v>
      </c>
      <c r="K410" s="110">
        <f>VLOOKUP($J410,Mapping_V1_V2!E:F,2,FALSE)</f>
        <v>0</v>
      </c>
      <c r="L410" s="111">
        <f>VLOOKUP($J410,Mapping_V1_V2!E:G,3,FALSE)</f>
        <v>0</v>
      </c>
      <c r="M410" s="142"/>
      <c r="N410" s="142" t="s">
        <v>393</v>
      </c>
      <c r="O410" s="57" t="s">
        <v>550</v>
      </c>
      <c r="P410" s="3"/>
      <c r="Q410" s="13"/>
      <c r="R410" s="2"/>
    </row>
    <row r="411" spans="1:18" ht="13.95" customHeight="1" thickBot="1" x14ac:dyDescent="0.35">
      <c r="A411" s="2"/>
      <c r="B411" s="23"/>
      <c r="C411" s="24"/>
      <c r="D411" s="107" t="s">
        <v>462</v>
      </c>
      <c r="E411" s="108"/>
      <c r="F411" s="109"/>
      <c r="J411" s="34" t="s">
        <v>406</v>
      </c>
      <c r="K411" s="110">
        <f>VLOOKUP($J411,Mapping_V1_V2!E:F,2,FALSE)</f>
        <v>0</v>
      </c>
      <c r="L411" s="111">
        <f>VLOOKUP($J411,Mapping_V1_V2!E:G,3,FALSE)</f>
        <v>0</v>
      </c>
      <c r="M411" s="142"/>
      <c r="N411" s="142" t="s">
        <v>394</v>
      </c>
      <c r="O411" s="57" t="s">
        <v>550</v>
      </c>
      <c r="P411" s="3"/>
      <c r="Q411" s="13"/>
      <c r="R411" s="2"/>
    </row>
    <row r="412" spans="1:18" ht="13.95" customHeight="1" thickBot="1" x14ac:dyDescent="0.35">
      <c r="A412" s="2"/>
      <c r="B412" s="23"/>
      <c r="C412" s="24"/>
      <c r="D412" s="107" t="s">
        <v>463</v>
      </c>
      <c r="E412" s="108"/>
      <c r="F412" s="109"/>
      <c r="J412" s="34" t="s">
        <v>407</v>
      </c>
      <c r="K412" s="110">
        <f>VLOOKUP($J412,Mapping_V1_V2!E:F,2,FALSE)</f>
        <v>0</v>
      </c>
      <c r="L412" s="111">
        <f>VLOOKUP($J412,Mapping_V1_V2!E:G,3,FALSE)</f>
        <v>0</v>
      </c>
      <c r="M412" s="142"/>
      <c r="N412" s="142" t="s">
        <v>396</v>
      </c>
      <c r="O412" s="57" t="s">
        <v>550</v>
      </c>
      <c r="P412" s="3"/>
      <c r="Q412" s="13"/>
      <c r="R412" s="2"/>
    </row>
    <row r="413" spans="1:18" ht="13.95" customHeight="1" thickBot="1" x14ac:dyDescent="0.35">
      <c r="A413" s="2"/>
      <c r="B413" s="23"/>
      <c r="C413" s="24"/>
      <c r="D413" s="107" t="s">
        <v>464</v>
      </c>
      <c r="E413" s="108"/>
      <c r="F413" s="109"/>
      <c r="J413" s="34" t="s">
        <v>408</v>
      </c>
      <c r="K413" s="110">
        <f>VLOOKUP($J413,Mapping_V1_V2!E:F,2,FALSE)</f>
        <v>0</v>
      </c>
      <c r="L413" s="111">
        <f>VLOOKUP($J413,Mapping_V1_V2!E:G,3,FALSE)</f>
        <v>0</v>
      </c>
      <c r="M413" s="142"/>
      <c r="N413" s="142" t="s">
        <v>408</v>
      </c>
      <c r="O413" s="57" t="s">
        <v>550</v>
      </c>
      <c r="P413" s="3"/>
      <c r="Q413" s="13"/>
      <c r="R413" s="2"/>
    </row>
    <row r="414" spans="1:18" ht="13.95" customHeight="1" thickBot="1" x14ac:dyDescent="0.35">
      <c r="A414" s="2"/>
      <c r="B414" s="23"/>
      <c r="C414" s="24"/>
      <c r="D414" s="107" t="s">
        <v>465</v>
      </c>
      <c r="E414" s="108"/>
      <c r="F414" s="109"/>
      <c r="J414" s="34" t="s">
        <v>409</v>
      </c>
      <c r="K414" s="110">
        <f>VLOOKUP($J414,Mapping_V1_V2!E:F,2,FALSE)</f>
        <v>0</v>
      </c>
      <c r="L414" s="111">
        <f>VLOOKUP($J414,Mapping_V1_V2!E:G,3,FALSE)</f>
        <v>0</v>
      </c>
      <c r="M414" s="142"/>
      <c r="N414" s="142" t="s">
        <v>409</v>
      </c>
      <c r="O414" s="57" t="s">
        <v>550</v>
      </c>
      <c r="P414" s="3"/>
      <c r="Q414" s="13"/>
      <c r="R414" s="2"/>
    </row>
    <row r="415" spans="1:18" ht="13.95" customHeight="1" thickBot="1" x14ac:dyDescent="0.35">
      <c r="A415" s="2"/>
      <c r="B415" s="23"/>
      <c r="C415" s="24"/>
      <c r="D415" s="107"/>
      <c r="J415" s="34" t="s">
        <v>410</v>
      </c>
      <c r="K415" s="110">
        <f>VLOOKUP($J415,Mapping_V1_V2!E:F,2,FALSE)</f>
        <v>0</v>
      </c>
      <c r="L415" s="111">
        <f>VLOOKUP($J415,Mapping_V1_V2!E:G,3,FALSE)</f>
        <v>0</v>
      </c>
      <c r="M415" s="142"/>
      <c r="N415" s="142" t="s">
        <v>412</v>
      </c>
      <c r="O415" s="57" t="s">
        <v>551</v>
      </c>
      <c r="P415" s="3"/>
      <c r="Q415" s="13"/>
      <c r="R415" s="2"/>
    </row>
    <row r="416" spans="1:18" ht="13.95" customHeight="1" thickBot="1" x14ac:dyDescent="0.35">
      <c r="A416" s="2"/>
      <c r="B416" s="23"/>
      <c r="C416" s="24"/>
      <c r="J416" s="34" t="s">
        <v>411</v>
      </c>
      <c r="K416" s="110">
        <f>VLOOKUP($J416,Mapping_V1_V2!E:F,2,FALSE)</f>
        <v>0</v>
      </c>
      <c r="L416" s="111">
        <f>VLOOKUP($J416,Mapping_V1_V2!E:G,3,FALSE)</f>
        <v>0</v>
      </c>
      <c r="M416" s="142"/>
      <c r="N416" s="142" t="s">
        <v>410</v>
      </c>
      <c r="O416" s="57" t="s">
        <v>550</v>
      </c>
      <c r="P416" s="3"/>
      <c r="Q416" s="13"/>
      <c r="R416" s="2"/>
    </row>
    <row r="417" spans="1:18" ht="13.95" customHeight="1" thickBot="1" x14ac:dyDescent="0.35">
      <c r="A417" s="2"/>
      <c r="B417" s="23"/>
      <c r="C417" s="24"/>
      <c r="J417" s="34" t="s">
        <v>412</v>
      </c>
      <c r="K417" s="110">
        <f>VLOOKUP($J417,Mapping_V1_V2!E:F,2,FALSE)</f>
        <v>0</v>
      </c>
      <c r="L417" s="111">
        <f>VLOOKUP($J417,Mapping_V1_V2!E:G,3,FALSE)</f>
        <v>0</v>
      </c>
      <c r="M417" s="142"/>
      <c r="N417" s="142" t="s">
        <v>411</v>
      </c>
      <c r="O417" s="57" t="s">
        <v>550</v>
      </c>
      <c r="P417" s="3"/>
      <c r="Q417" s="13"/>
      <c r="R417" s="2"/>
    </row>
    <row r="418" spans="1:18" ht="13.95" customHeight="1" thickBot="1" x14ac:dyDescent="0.35">
      <c r="A418" s="2"/>
      <c r="B418" s="23"/>
      <c r="C418" s="24"/>
      <c r="J418" s="34" t="s">
        <v>413</v>
      </c>
      <c r="K418" s="110">
        <f>VLOOKUP($J418,Mapping_V1_V2!E:F,2,FALSE)</f>
        <v>0</v>
      </c>
      <c r="L418" s="111">
        <f>VLOOKUP($J418,Mapping_V1_V2!E:G,3,FALSE)</f>
        <v>0</v>
      </c>
      <c r="M418" s="142"/>
      <c r="N418" s="142" t="s">
        <v>413</v>
      </c>
      <c r="O418" s="57" t="s">
        <v>551</v>
      </c>
      <c r="P418" s="3"/>
      <c r="Q418" s="13"/>
      <c r="R418" s="2"/>
    </row>
    <row r="419" spans="1:18" ht="13.95" customHeight="1" thickBot="1" x14ac:dyDescent="0.35">
      <c r="A419" s="2"/>
      <c r="B419" s="23"/>
      <c r="C419" s="24"/>
      <c r="J419" s="34" t="s">
        <v>414</v>
      </c>
      <c r="K419" s="110">
        <f>VLOOKUP($J419,Mapping_V1_V2!E:F,2,FALSE)</f>
        <v>0</v>
      </c>
      <c r="L419" s="111">
        <f>VLOOKUP($J419,Mapping_V1_V2!E:G,3,FALSE)</f>
        <v>0</v>
      </c>
      <c r="M419" s="142"/>
      <c r="N419" s="142" t="s">
        <v>414</v>
      </c>
      <c r="O419" s="57" t="s">
        <v>550</v>
      </c>
      <c r="P419" s="3"/>
      <c r="Q419" s="13"/>
      <c r="R419" s="2"/>
    </row>
    <row r="420" spans="1:18" ht="13.95" customHeight="1" thickBot="1" x14ac:dyDescent="0.35">
      <c r="A420" s="2"/>
      <c r="B420" s="23"/>
      <c r="C420" s="24"/>
      <c r="J420" s="34" t="s">
        <v>415</v>
      </c>
      <c r="K420" s="110">
        <f>VLOOKUP($J420,Mapping_V1_V2!E:F,2,FALSE)</f>
        <v>0</v>
      </c>
      <c r="L420" s="111">
        <f>VLOOKUP($J420,Mapping_V1_V2!E:G,3,FALSE)</f>
        <v>0</v>
      </c>
      <c r="M420" s="142"/>
      <c r="N420" s="142" t="s">
        <v>415</v>
      </c>
      <c r="O420" s="57" t="s">
        <v>550</v>
      </c>
      <c r="P420" s="3"/>
      <c r="Q420" s="13"/>
      <c r="R420" s="2"/>
    </row>
    <row r="421" spans="1:18" ht="13.95" customHeight="1" thickBot="1" x14ac:dyDescent="0.35">
      <c r="A421" s="2"/>
      <c r="B421" s="23"/>
      <c r="C421" s="24"/>
      <c r="J421" s="34" t="s">
        <v>416</v>
      </c>
      <c r="K421" s="110">
        <f>VLOOKUP($J421,Mapping_V1_V2!E:F,2,FALSE)</f>
        <v>0</v>
      </c>
      <c r="L421" s="111">
        <f>VLOOKUP($J421,Mapping_V1_V2!E:G,3,FALSE)</f>
        <v>0</v>
      </c>
      <c r="M421" s="142"/>
      <c r="N421" s="142" t="s">
        <v>416</v>
      </c>
      <c r="O421" s="57" t="s">
        <v>550</v>
      </c>
      <c r="P421" s="3"/>
      <c r="Q421" s="13"/>
      <c r="R421" s="2"/>
    </row>
    <row r="422" spans="1:18" ht="13.95" customHeight="1" thickBot="1" x14ac:dyDescent="0.35">
      <c r="A422" s="2"/>
      <c r="B422" s="23"/>
      <c r="C422" s="24"/>
      <c r="J422" s="34" t="s">
        <v>417</v>
      </c>
      <c r="K422" s="110">
        <f>VLOOKUP($J422,Mapping_V1_V2!E:F,2,FALSE)</f>
        <v>0</v>
      </c>
      <c r="L422" s="111">
        <f>VLOOKUP($J422,Mapping_V1_V2!E:G,3,FALSE)</f>
        <v>0</v>
      </c>
      <c r="M422" s="142"/>
      <c r="N422" s="142" t="s">
        <v>417</v>
      </c>
      <c r="O422" s="57" t="s">
        <v>550</v>
      </c>
      <c r="P422" s="3"/>
      <c r="Q422" s="13"/>
      <c r="R422" s="2"/>
    </row>
    <row r="423" spans="1:18" ht="13.95" customHeight="1" thickBot="1" x14ac:dyDescent="0.35">
      <c r="A423" s="2"/>
      <c r="B423" s="23"/>
      <c r="C423" s="24"/>
      <c r="J423" s="34" t="s">
        <v>418</v>
      </c>
      <c r="K423" s="110">
        <f>VLOOKUP($J423,Mapping_V1_V2!E:F,2,FALSE)</f>
        <v>0</v>
      </c>
      <c r="L423" s="111">
        <f>VLOOKUP($J423,Mapping_V1_V2!E:G,3,FALSE)</f>
        <v>0</v>
      </c>
      <c r="M423" s="142"/>
      <c r="N423" s="142" t="s">
        <v>418</v>
      </c>
      <c r="O423" s="57" t="s">
        <v>550</v>
      </c>
      <c r="P423" s="3"/>
      <c r="Q423" s="13"/>
      <c r="R423" s="2"/>
    </row>
    <row r="424" spans="1:18" ht="13.95" customHeight="1" thickBot="1" x14ac:dyDescent="0.35">
      <c r="A424" s="2"/>
      <c r="B424" s="23"/>
      <c r="C424" s="24"/>
      <c r="J424" s="34" t="s">
        <v>419</v>
      </c>
      <c r="K424" s="110">
        <f>VLOOKUP($J424,Mapping_V1_V2!E:F,2,FALSE)</f>
        <v>0</v>
      </c>
      <c r="L424" s="111">
        <f>VLOOKUP($J424,Mapping_V1_V2!E:G,3,FALSE)</f>
        <v>0</v>
      </c>
      <c r="M424" s="142"/>
      <c r="N424" s="142" t="s">
        <v>419</v>
      </c>
      <c r="O424" s="57" t="s">
        <v>550</v>
      </c>
      <c r="P424" s="3"/>
      <c r="Q424" s="13"/>
      <c r="R424" s="2"/>
    </row>
    <row r="425" spans="1:18" ht="13.95" customHeight="1" thickBot="1" x14ac:dyDescent="0.35">
      <c r="A425" s="2"/>
      <c r="B425" s="23"/>
      <c r="C425" s="24"/>
      <c r="J425" s="34" t="s">
        <v>420</v>
      </c>
      <c r="K425" s="110">
        <f>VLOOKUP($J425,Mapping_V1_V2!E:F,2,FALSE)</f>
        <v>0</v>
      </c>
      <c r="L425" s="111">
        <f>VLOOKUP($J425,Mapping_V1_V2!E:G,3,FALSE)</f>
        <v>0</v>
      </c>
      <c r="M425" s="142"/>
      <c r="N425" s="142" t="s">
        <v>420</v>
      </c>
      <c r="O425" s="57" t="s">
        <v>550</v>
      </c>
      <c r="P425" s="3"/>
      <c r="Q425" s="13"/>
      <c r="R425" s="2"/>
    </row>
    <row r="426" spans="1:18" ht="13.95" customHeight="1" thickBot="1" x14ac:dyDescent="0.35">
      <c r="A426" s="2"/>
      <c r="B426" s="23"/>
      <c r="C426" s="24"/>
      <c r="J426" s="34" t="s">
        <v>421</v>
      </c>
      <c r="K426" s="110">
        <f>VLOOKUP($J426,Mapping_V1_V2!E:F,2,FALSE)</f>
        <v>0</v>
      </c>
      <c r="L426" s="111">
        <f>VLOOKUP($J426,Mapping_V1_V2!E:G,3,FALSE)</f>
        <v>0</v>
      </c>
      <c r="M426" s="142"/>
      <c r="N426" s="142" t="s">
        <v>421</v>
      </c>
      <c r="O426" s="57" t="s">
        <v>550</v>
      </c>
      <c r="P426" s="3"/>
      <c r="Q426" s="13"/>
      <c r="R426" s="2"/>
    </row>
    <row r="427" spans="1:18" ht="13.95" customHeight="1" thickBot="1" x14ac:dyDescent="0.35">
      <c r="A427" s="2"/>
      <c r="B427" s="23"/>
      <c r="C427" s="24"/>
      <c r="J427" s="34" t="s">
        <v>422</v>
      </c>
      <c r="K427" s="110">
        <f>VLOOKUP($J427,Mapping_V1_V2!E:F,2,FALSE)</f>
        <v>0</v>
      </c>
      <c r="L427" s="111">
        <f>VLOOKUP($J427,Mapping_V1_V2!E:G,3,FALSE)</f>
        <v>0</v>
      </c>
      <c r="M427" s="142"/>
      <c r="N427" s="142" t="s">
        <v>422</v>
      </c>
      <c r="O427" s="57" t="s">
        <v>550</v>
      </c>
      <c r="P427" s="3"/>
      <c r="Q427" s="13"/>
      <c r="R427" s="2"/>
    </row>
    <row r="428" spans="1:18" ht="13.95" customHeight="1" thickBot="1" x14ac:dyDescent="0.35">
      <c r="A428" s="2"/>
      <c r="B428" s="23"/>
      <c r="C428" s="24"/>
      <c r="J428" s="34" t="s">
        <v>423</v>
      </c>
      <c r="K428" s="110">
        <f>VLOOKUP($J428,Mapping_V1_V2!E:F,2,FALSE)</f>
        <v>0</v>
      </c>
      <c r="L428" s="111">
        <f>VLOOKUP($J428,Mapping_V1_V2!E:G,3,FALSE)</f>
        <v>0</v>
      </c>
      <c r="M428" s="142"/>
      <c r="N428" s="142" t="s">
        <v>423</v>
      </c>
      <c r="O428" s="57" t="s">
        <v>550</v>
      </c>
      <c r="P428" s="3"/>
      <c r="Q428" s="13"/>
      <c r="R428" s="2"/>
    </row>
    <row r="429" spans="1:18" ht="13.95" customHeight="1" thickBot="1" x14ac:dyDescent="0.35">
      <c r="A429" s="2"/>
      <c r="B429" s="23"/>
      <c r="C429" s="24"/>
      <c r="J429" s="34" t="s">
        <v>424</v>
      </c>
      <c r="K429" s="110">
        <f>VLOOKUP($J429,Mapping_V1_V2!E:F,2,FALSE)</f>
        <v>0</v>
      </c>
      <c r="L429" s="111">
        <f>VLOOKUP($J429,Mapping_V1_V2!E:G,3,FALSE)</f>
        <v>0</v>
      </c>
      <c r="M429" s="142"/>
      <c r="N429" s="142" t="s">
        <v>424</v>
      </c>
      <c r="O429" s="57" t="s">
        <v>550</v>
      </c>
      <c r="P429" s="3"/>
      <c r="Q429" s="13"/>
      <c r="R429" s="2"/>
    </row>
    <row r="430" spans="1:18" ht="13.95" customHeight="1" thickBot="1" x14ac:dyDescent="0.35">
      <c r="A430" s="2"/>
      <c r="B430" s="23"/>
      <c r="C430" s="24"/>
      <c r="J430" s="34" t="s">
        <v>425</v>
      </c>
      <c r="K430" s="110">
        <f>VLOOKUP($J430,Mapping_V1_V2!E:F,2,FALSE)</f>
        <v>0</v>
      </c>
      <c r="L430" s="111">
        <f>VLOOKUP($J430,Mapping_V1_V2!E:G,3,FALSE)</f>
        <v>0</v>
      </c>
      <c r="M430" s="142"/>
      <c r="N430" s="142" t="s">
        <v>425</v>
      </c>
      <c r="O430" s="57" t="s">
        <v>550</v>
      </c>
      <c r="P430" s="3"/>
      <c r="Q430" s="13"/>
      <c r="R430" s="2"/>
    </row>
    <row r="431" spans="1:18" ht="13.95" customHeight="1" thickBot="1" x14ac:dyDescent="0.35">
      <c r="A431" s="2"/>
      <c r="B431" s="23"/>
      <c r="C431" s="24"/>
      <c r="J431" s="34" t="s">
        <v>426</v>
      </c>
      <c r="K431" s="110">
        <f>VLOOKUP($J431,Mapping_V1_V2!E:F,2,FALSE)</f>
        <v>0</v>
      </c>
      <c r="L431" s="111">
        <f>VLOOKUP($J431,Mapping_V1_V2!E:G,3,FALSE)</f>
        <v>0</v>
      </c>
      <c r="M431" s="142"/>
      <c r="N431" s="142" t="s">
        <v>426</v>
      </c>
      <c r="O431" s="57" t="s">
        <v>550</v>
      </c>
      <c r="P431" s="3"/>
      <c r="Q431" s="13"/>
      <c r="R431" s="2"/>
    </row>
    <row r="432" spans="1:18" ht="13.95" customHeight="1" thickBot="1" x14ac:dyDescent="0.35">
      <c r="A432" s="2"/>
      <c r="B432" s="23"/>
      <c r="C432" s="24"/>
      <c r="J432" s="34" t="s">
        <v>427</v>
      </c>
      <c r="K432" s="110">
        <f>VLOOKUP($J432,Mapping_V1_V2!E:F,2,FALSE)</f>
        <v>0</v>
      </c>
      <c r="L432" s="111">
        <f>VLOOKUP($J432,Mapping_V1_V2!E:G,3,FALSE)</f>
        <v>0</v>
      </c>
      <c r="M432" s="142"/>
      <c r="N432" s="142" t="s">
        <v>427</v>
      </c>
      <c r="O432" s="57" t="s">
        <v>550</v>
      </c>
      <c r="P432" s="3"/>
      <c r="Q432" s="13"/>
      <c r="R432" s="2"/>
    </row>
    <row r="433" spans="1:18" ht="13.95" customHeight="1" thickBot="1" x14ac:dyDescent="0.35">
      <c r="A433" s="2"/>
      <c r="B433" s="23"/>
      <c r="C433" s="24"/>
      <c r="J433" s="34" t="s">
        <v>428</v>
      </c>
      <c r="K433" s="110">
        <f>VLOOKUP($J433,Mapping_V1_V2!E:F,2,FALSE)</f>
        <v>0</v>
      </c>
      <c r="L433" s="111">
        <f>VLOOKUP($J433,Mapping_V1_V2!E:G,3,FALSE)</f>
        <v>0</v>
      </c>
      <c r="M433" s="142"/>
      <c r="N433" s="142" t="s">
        <v>428</v>
      </c>
      <c r="O433" s="57" t="s">
        <v>550</v>
      </c>
      <c r="P433" s="3"/>
      <c r="Q433" s="13"/>
      <c r="R433" s="2"/>
    </row>
    <row r="434" spans="1:18" ht="13.95" customHeight="1" thickBot="1" x14ac:dyDescent="0.35">
      <c r="A434" s="2"/>
      <c r="B434" s="23"/>
      <c r="C434" s="24"/>
      <c r="J434" s="34" t="s">
        <v>429</v>
      </c>
      <c r="K434" s="110">
        <f>VLOOKUP($J434,Mapping_V1_V2!E:F,2,FALSE)</f>
        <v>0</v>
      </c>
      <c r="L434" s="111">
        <f>VLOOKUP($J434,Mapping_V1_V2!E:G,3,FALSE)</f>
        <v>0</v>
      </c>
      <c r="M434" s="142"/>
      <c r="N434" s="142" t="s">
        <v>429</v>
      </c>
      <c r="O434" s="57" t="s">
        <v>550</v>
      </c>
      <c r="P434" s="3"/>
      <c r="Q434" s="13"/>
      <c r="R434" s="2"/>
    </row>
    <row r="435" spans="1:18" ht="13.95" customHeight="1" thickBot="1" x14ac:dyDescent="0.35">
      <c r="A435" s="2"/>
      <c r="B435" s="23"/>
      <c r="C435" s="24"/>
      <c r="J435" s="34" t="s">
        <v>430</v>
      </c>
      <c r="K435" s="110">
        <f>VLOOKUP($J435,Mapping_V1_V2!E:F,2,FALSE)</f>
        <v>0</v>
      </c>
      <c r="L435" s="111">
        <f>VLOOKUP($J435,Mapping_V1_V2!E:G,3,FALSE)</f>
        <v>0</v>
      </c>
      <c r="M435" s="142"/>
      <c r="N435" s="142">
        <v>0</v>
      </c>
      <c r="O435" s="57" t="s">
        <v>471</v>
      </c>
      <c r="P435" s="3"/>
      <c r="Q435" s="13"/>
      <c r="R435" s="2"/>
    </row>
    <row r="436" spans="1:18" ht="13.95" customHeight="1" thickBot="1" x14ac:dyDescent="0.35">
      <c r="A436" s="2"/>
      <c r="B436" s="23"/>
      <c r="C436" s="24"/>
      <c r="J436" s="34" t="s">
        <v>431</v>
      </c>
      <c r="K436" s="110">
        <f>VLOOKUP($J436,Mapping_V1_V2!E:F,2,FALSE)</f>
        <v>0</v>
      </c>
      <c r="L436" s="111">
        <f>VLOOKUP($J436,Mapping_V1_V2!E:G,3,FALSE)</f>
        <v>0</v>
      </c>
      <c r="M436" s="142"/>
      <c r="N436" s="142" t="s">
        <v>430</v>
      </c>
      <c r="O436" s="57" t="s">
        <v>550</v>
      </c>
      <c r="P436" s="3"/>
      <c r="Q436" s="13"/>
      <c r="R436" s="2"/>
    </row>
    <row r="437" spans="1:18" ht="13.95" customHeight="1" thickBot="1" x14ac:dyDescent="0.35">
      <c r="A437" s="2"/>
      <c r="B437" s="23"/>
      <c r="C437" s="24"/>
      <c r="J437" s="34" t="s">
        <v>432</v>
      </c>
      <c r="K437" s="110">
        <f>VLOOKUP($J437,Mapping_V1_V2!E:F,2,FALSE)</f>
        <v>0</v>
      </c>
      <c r="L437" s="111">
        <f>VLOOKUP($J437,Mapping_V1_V2!E:G,3,FALSE)</f>
        <v>0</v>
      </c>
      <c r="M437" s="142"/>
      <c r="N437" s="142" t="s">
        <v>431</v>
      </c>
      <c r="O437" s="57" t="s">
        <v>550</v>
      </c>
      <c r="P437" s="3"/>
      <c r="Q437" s="13"/>
      <c r="R437" s="2"/>
    </row>
    <row r="438" spans="1:18" ht="13.95" customHeight="1" thickBot="1" x14ac:dyDescent="0.35">
      <c r="A438" s="2"/>
      <c r="B438" s="23"/>
      <c r="C438" s="24"/>
      <c r="J438" s="34" t="s">
        <v>433</v>
      </c>
      <c r="K438" s="110">
        <f>VLOOKUP($J438,Mapping_V1_V2!E:F,2,FALSE)</f>
        <v>0</v>
      </c>
      <c r="L438" s="111">
        <f>VLOOKUP($J438,Mapping_V1_V2!E:G,3,FALSE)</f>
        <v>0</v>
      </c>
      <c r="M438" s="142"/>
      <c r="N438" s="142" t="s">
        <v>433</v>
      </c>
      <c r="O438" s="57" t="s">
        <v>550</v>
      </c>
      <c r="P438" s="3"/>
      <c r="Q438" s="13"/>
      <c r="R438" s="2"/>
    </row>
    <row r="439" spans="1:18" ht="13.95" customHeight="1" thickBot="1" x14ac:dyDescent="0.35">
      <c r="A439" s="2"/>
      <c r="B439" s="23"/>
      <c r="C439" s="24"/>
      <c r="J439" s="34" t="s">
        <v>434</v>
      </c>
      <c r="K439" s="110">
        <f>VLOOKUP($J439,Mapping_V1_V2!E:F,2,FALSE)</f>
        <v>0</v>
      </c>
      <c r="L439" s="111">
        <f>VLOOKUP($J439,Mapping_V1_V2!E:G,3,FALSE)</f>
        <v>0</v>
      </c>
      <c r="M439" s="142"/>
      <c r="N439" s="142" t="s">
        <v>434</v>
      </c>
      <c r="O439" s="57" t="s">
        <v>550</v>
      </c>
      <c r="P439" s="3"/>
      <c r="Q439" s="13"/>
      <c r="R439" s="2"/>
    </row>
    <row r="440" spans="1:18" ht="13.95" customHeight="1" thickBot="1" x14ac:dyDescent="0.35">
      <c r="A440" s="2"/>
      <c r="B440" s="23"/>
      <c r="C440" s="24"/>
      <c r="J440" s="34" t="s">
        <v>435</v>
      </c>
      <c r="K440" s="110">
        <f>VLOOKUP($J440,Mapping_V1_V2!E:F,2,FALSE)</f>
        <v>0</v>
      </c>
      <c r="L440" s="111">
        <f>VLOOKUP($J440,Mapping_V1_V2!E:G,3,FALSE)</f>
        <v>0</v>
      </c>
      <c r="M440" s="142"/>
      <c r="N440" s="142" t="s">
        <v>435</v>
      </c>
      <c r="O440" s="57" t="s">
        <v>550</v>
      </c>
      <c r="P440" s="3"/>
      <c r="Q440" s="13"/>
      <c r="R440" s="2"/>
    </row>
    <row r="441" spans="1:18" ht="13.95" customHeight="1" thickBot="1" x14ac:dyDescent="0.35">
      <c r="A441" s="2"/>
      <c r="B441" s="23"/>
      <c r="C441" s="24"/>
      <c r="J441" s="34" t="s">
        <v>436</v>
      </c>
      <c r="K441" s="110">
        <f>VLOOKUP($J441,Mapping_V1_V2!E:F,2,FALSE)</f>
        <v>0</v>
      </c>
      <c r="L441" s="111">
        <f>VLOOKUP($J441,Mapping_V1_V2!E:G,3,FALSE)</f>
        <v>0</v>
      </c>
      <c r="M441" s="142"/>
      <c r="N441" s="142" t="s">
        <v>436</v>
      </c>
      <c r="O441" s="57" t="s">
        <v>550</v>
      </c>
      <c r="P441" s="3"/>
      <c r="Q441" s="13"/>
      <c r="R441" s="2"/>
    </row>
    <row r="442" spans="1:18" ht="13.95" customHeight="1" thickBot="1" x14ac:dyDescent="0.35">
      <c r="A442" s="2"/>
      <c r="B442" s="23"/>
      <c r="C442" s="24"/>
      <c r="J442" s="34" t="s">
        <v>437</v>
      </c>
      <c r="K442" s="110">
        <f>VLOOKUP($J442,Mapping_V1_V2!E:F,2,FALSE)</f>
        <v>0</v>
      </c>
      <c r="L442" s="111">
        <f>VLOOKUP($J442,Mapping_V1_V2!E:G,3,FALSE)</f>
        <v>0</v>
      </c>
      <c r="M442" s="142"/>
      <c r="N442" s="142" t="s">
        <v>437</v>
      </c>
      <c r="O442" s="57" t="s">
        <v>550</v>
      </c>
      <c r="P442" s="3"/>
      <c r="Q442" s="13"/>
      <c r="R442" s="2"/>
    </row>
    <row r="443" spans="1:18" ht="13.95" customHeight="1" thickBot="1" x14ac:dyDescent="0.35">
      <c r="A443" s="2"/>
      <c r="B443" s="23"/>
      <c r="C443" s="24"/>
      <c r="J443" s="34" t="s">
        <v>438</v>
      </c>
      <c r="K443" s="110">
        <f>VLOOKUP($J443,Mapping_V1_V2!E:F,2,FALSE)</f>
        <v>0</v>
      </c>
      <c r="L443" s="111">
        <f>VLOOKUP($J443,Mapping_V1_V2!E:G,3,FALSE)</f>
        <v>0</v>
      </c>
      <c r="M443" s="142"/>
      <c r="N443" s="142" t="s">
        <v>438</v>
      </c>
      <c r="O443" s="57" t="s">
        <v>550</v>
      </c>
      <c r="P443" s="3"/>
      <c r="Q443" s="13"/>
      <c r="R443" s="2"/>
    </row>
    <row r="444" spans="1:18" ht="13.95" customHeight="1" thickBot="1" x14ac:dyDescent="0.35">
      <c r="A444" s="2"/>
      <c r="B444" s="23"/>
      <c r="C444" s="24"/>
      <c r="J444" s="34" t="s">
        <v>439</v>
      </c>
      <c r="K444" s="110">
        <f>VLOOKUP($J444,Mapping_V1_V2!E:F,2,FALSE)</f>
        <v>0</v>
      </c>
      <c r="L444" s="111">
        <f>VLOOKUP($J444,Mapping_V1_V2!E:G,3,FALSE)</f>
        <v>0</v>
      </c>
      <c r="M444" s="142"/>
      <c r="N444" s="142" t="s">
        <v>439</v>
      </c>
      <c r="O444" s="57" t="s">
        <v>550</v>
      </c>
      <c r="P444" s="3"/>
      <c r="Q444" s="13"/>
      <c r="R444" s="2"/>
    </row>
    <row r="445" spans="1:18" ht="13.95" customHeight="1" thickBot="1" x14ac:dyDescent="0.35">
      <c r="A445" s="2"/>
      <c r="B445" s="23"/>
      <c r="C445" s="24"/>
      <c r="J445" s="34" t="s">
        <v>440</v>
      </c>
      <c r="K445" s="110">
        <f>VLOOKUP($J445,Mapping_V1_V2!E:F,2,FALSE)</f>
        <v>0</v>
      </c>
      <c r="L445" s="111">
        <f>VLOOKUP($J445,Mapping_V1_V2!E:G,3,FALSE)</f>
        <v>0</v>
      </c>
      <c r="M445" s="142"/>
      <c r="N445" s="142" t="s">
        <v>442</v>
      </c>
      <c r="O445" s="57" t="s">
        <v>551</v>
      </c>
      <c r="P445" s="3"/>
      <c r="Q445" s="13"/>
      <c r="R445" s="2"/>
    </row>
    <row r="446" spans="1:18" ht="13.95" customHeight="1" thickBot="1" x14ac:dyDescent="0.35">
      <c r="A446" s="2"/>
      <c r="B446" s="23"/>
      <c r="C446" s="24"/>
      <c r="J446" s="34" t="s">
        <v>441</v>
      </c>
      <c r="K446" s="110">
        <f>VLOOKUP($J446,Mapping_V1_V2!E:F,2,FALSE)</f>
        <v>0</v>
      </c>
      <c r="L446" s="111">
        <f>VLOOKUP($J446,Mapping_V1_V2!E:G,3,FALSE)</f>
        <v>0</v>
      </c>
      <c r="M446" s="142"/>
      <c r="N446" s="142" t="s">
        <v>440</v>
      </c>
      <c r="O446" s="57" t="s">
        <v>550</v>
      </c>
      <c r="P446" s="3"/>
      <c r="Q446" s="13"/>
      <c r="R446" s="2"/>
    </row>
    <row r="447" spans="1:18" ht="13.95" customHeight="1" thickBot="1" x14ac:dyDescent="0.35">
      <c r="A447" s="2"/>
      <c r="B447" s="23"/>
      <c r="C447" s="24"/>
      <c r="J447" s="34" t="s">
        <v>442</v>
      </c>
      <c r="K447" s="110">
        <f>VLOOKUP($J447,Mapping_V1_V2!E:F,2,FALSE)</f>
        <v>0</v>
      </c>
      <c r="L447" s="111">
        <f>VLOOKUP($J447,Mapping_V1_V2!E:G,3,FALSE)</f>
        <v>0</v>
      </c>
      <c r="M447" s="142"/>
      <c r="N447" s="142" t="s">
        <v>441</v>
      </c>
      <c r="O447" s="57" t="s">
        <v>550</v>
      </c>
      <c r="P447" s="3"/>
      <c r="Q447" s="13"/>
      <c r="R447" s="2"/>
    </row>
    <row r="448" spans="1:18" ht="13.95" customHeight="1" thickBot="1" x14ac:dyDescent="0.35">
      <c r="A448" s="2"/>
      <c r="B448" s="23"/>
      <c r="C448" s="24"/>
      <c r="J448" s="34" t="s">
        <v>443</v>
      </c>
      <c r="K448" s="110">
        <f>VLOOKUP($J448,Mapping_V1_V2!E:F,2,FALSE)</f>
        <v>0</v>
      </c>
      <c r="L448" s="111">
        <f>VLOOKUP($J448,Mapping_V1_V2!E:G,3,FALSE)</f>
        <v>0</v>
      </c>
      <c r="M448" s="142"/>
      <c r="N448" s="142" t="s">
        <v>443</v>
      </c>
      <c r="O448" s="57" t="s">
        <v>551</v>
      </c>
      <c r="P448" s="3"/>
      <c r="Q448" s="13"/>
      <c r="R448" s="2"/>
    </row>
    <row r="449" spans="1:18" ht="13.95" customHeight="1" thickBot="1" x14ac:dyDescent="0.35">
      <c r="A449" s="2"/>
      <c r="B449" s="23"/>
      <c r="C449" s="24"/>
      <c r="J449" s="112" t="s">
        <v>444</v>
      </c>
      <c r="K449" s="110" t="e">
        <f>VLOOKUP($J449,Mapping_V1_V2!E:F,2,FALSE)</f>
        <v>#N/A</v>
      </c>
      <c r="L449" s="111" t="e">
        <f>VLOOKUP($J449,Mapping_V1_V2!E:G,3,FALSE)</f>
        <v>#N/A</v>
      </c>
      <c r="M449" s="143"/>
      <c r="N449" s="143" t="e">
        <v>#N/A</v>
      </c>
      <c r="P449" s="3"/>
      <c r="Q449" s="13"/>
      <c r="R449" s="2"/>
    </row>
    <row r="450" spans="1:18" ht="13.95" customHeight="1" thickBot="1" x14ac:dyDescent="0.35">
      <c r="A450" s="2"/>
      <c r="B450" s="23"/>
      <c r="C450" s="24"/>
      <c r="J450" s="112" t="s">
        <v>445</v>
      </c>
      <c r="K450" s="110" t="e">
        <f>VLOOKUP($J450,Mapping_V1_V2!E:F,2,FALSE)</f>
        <v>#N/A</v>
      </c>
      <c r="L450" s="111" t="e">
        <f>VLOOKUP($J450,Mapping_V1_V2!E:G,3,FALSE)</f>
        <v>#N/A</v>
      </c>
      <c r="M450" s="143"/>
      <c r="N450" s="143" t="e">
        <v>#N/A</v>
      </c>
      <c r="P450" s="3"/>
      <c r="Q450" s="13"/>
      <c r="R450" s="2"/>
    </row>
    <row r="451" spans="1:18" ht="13.95" customHeight="1" thickBot="1" x14ac:dyDescent="0.35">
      <c r="A451" s="2"/>
      <c r="B451" s="23"/>
      <c r="C451" s="24"/>
      <c r="J451" s="112" t="s">
        <v>601</v>
      </c>
      <c r="K451" s="110" t="e">
        <f>VLOOKUP($J451,Mapping_V1_V2!E:F,2,FALSE)</f>
        <v>#N/A</v>
      </c>
      <c r="L451" s="111" t="e">
        <f>VLOOKUP($J451,Mapping_V1_V2!E:G,3,FALSE)</f>
        <v>#N/A</v>
      </c>
      <c r="M451" s="143"/>
      <c r="N451" s="143" t="e">
        <v>#N/A</v>
      </c>
      <c r="P451" s="3"/>
      <c r="Q451" s="13"/>
      <c r="R451" s="2"/>
    </row>
    <row r="452" spans="1:18" ht="13.95" customHeight="1" thickBot="1" x14ac:dyDescent="0.35">
      <c r="A452" s="2"/>
      <c r="B452" s="23"/>
      <c r="C452" s="24"/>
      <c r="J452" s="112" t="s">
        <v>447</v>
      </c>
      <c r="K452" s="110" t="e">
        <f>VLOOKUP($J452,Mapping_V1_V2!E:F,2,FALSE)</f>
        <v>#N/A</v>
      </c>
      <c r="L452" s="111" t="e">
        <f>VLOOKUP($J452,Mapping_V1_V2!E:G,3,FALSE)</f>
        <v>#N/A</v>
      </c>
      <c r="M452" s="143"/>
      <c r="N452" s="143" t="e">
        <v>#N/A</v>
      </c>
      <c r="P452" s="3"/>
      <c r="Q452" s="13"/>
      <c r="R452" s="2"/>
    </row>
    <row r="453" spans="1:18" ht="13.95" customHeight="1" thickBot="1" x14ac:dyDescent="0.35">
      <c r="A453" s="2"/>
      <c r="B453" s="23"/>
      <c r="C453" s="24"/>
      <c r="J453" s="112" t="s">
        <v>448</v>
      </c>
      <c r="K453" s="110" t="e">
        <f>VLOOKUP($J453,Mapping_V1_V2!E:F,2,FALSE)</f>
        <v>#N/A</v>
      </c>
      <c r="L453" s="111" t="e">
        <f>VLOOKUP($J453,Mapping_V1_V2!E:G,3,FALSE)</f>
        <v>#N/A</v>
      </c>
      <c r="M453" s="143"/>
      <c r="N453" s="143" t="e">
        <v>#N/A</v>
      </c>
      <c r="P453" s="3"/>
      <c r="Q453" s="13"/>
      <c r="R453" s="2"/>
    </row>
    <row r="454" spans="1:18" ht="13.95" customHeight="1" thickBot="1" x14ac:dyDescent="0.35">
      <c r="A454" s="2"/>
      <c r="B454" s="23"/>
      <c r="C454" s="24"/>
      <c r="J454" s="112" t="s">
        <v>449</v>
      </c>
      <c r="K454" s="110" t="e">
        <f>VLOOKUP($J454,Mapping_V1_V2!E:F,2,FALSE)</f>
        <v>#N/A</v>
      </c>
      <c r="L454" s="111" t="e">
        <f>VLOOKUP($J454,Mapping_V1_V2!E:G,3,FALSE)</f>
        <v>#N/A</v>
      </c>
      <c r="M454" s="143"/>
      <c r="N454" s="143" t="e">
        <v>#N/A</v>
      </c>
      <c r="P454" s="3"/>
      <c r="Q454" s="13"/>
      <c r="R454" s="2"/>
    </row>
    <row r="455" spans="1:18" ht="13.95" customHeight="1" thickBot="1" x14ac:dyDescent="0.35">
      <c r="A455" s="2"/>
      <c r="B455" s="23"/>
      <c r="C455" s="24"/>
      <c r="J455" s="112" t="s">
        <v>450</v>
      </c>
      <c r="K455" s="110" t="e">
        <f>VLOOKUP($J455,Mapping_V1_V2!E:F,2,FALSE)</f>
        <v>#N/A</v>
      </c>
      <c r="L455" s="111" t="e">
        <f>VLOOKUP($J455,Mapping_V1_V2!E:G,3,FALSE)</f>
        <v>#N/A</v>
      </c>
      <c r="M455" s="143"/>
      <c r="N455" s="143" t="e">
        <v>#N/A</v>
      </c>
      <c r="P455" s="3"/>
      <c r="Q455" s="13"/>
      <c r="R455" s="2"/>
    </row>
    <row r="456" spans="1:18" ht="13.95" customHeight="1" thickBot="1" x14ac:dyDescent="0.35">
      <c r="A456" s="2"/>
      <c r="B456" s="23"/>
      <c r="C456" s="24"/>
      <c r="J456" s="112" t="s">
        <v>451</v>
      </c>
      <c r="K456" s="110" t="e">
        <f>VLOOKUP($J456,Mapping_V1_V2!E:F,2,FALSE)</f>
        <v>#N/A</v>
      </c>
      <c r="L456" s="111" t="e">
        <f>VLOOKUP($J456,Mapping_V1_V2!E:G,3,FALSE)</f>
        <v>#N/A</v>
      </c>
      <c r="M456" s="143"/>
      <c r="N456" s="143" t="e">
        <v>#N/A</v>
      </c>
      <c r="P456" s="3"/>
      <c r="Q456" s="13"/>
      <c r="R456" s="2"/>
    </row>
    <row r="457" spans="1:18" ht="13.95" customHeight="1" thickBot="1" x14ac:dyDescent="0.35">
      <c r="A457" s="2"/>
      <c r="B457" s="23"/>
      <c r="C457" s="24"/>
      <c r="J457" s="112" t="s">
        <v>452</v>
      </c>
      <c r="K457" s="110" t="e">
        <f>VLOOKUP($J457,Mapping_V1_V2!E:F,2,FALSE)</f>
        <v>#N/A</v>
      </c>
      <c r="L457" s="111" t="e">
        <f>VLOOKUP($J457,Mapping_V1_V2!E:G,3,FALSE)</f>
        <v>#N/A</v>
      </c>
      <c r="M457" s="143"/>
      <c r="N457" s="143" t="e">
        <v>#N/A</v>
      </c>
      <c r="P457" s="3"/>
      <c r="Q457" s="13"/>
      <c r="R457" s="2"/>
    </row>
    <row r="458" spans="1:18" ht="13.95" customHeight="1" thickBot="1" x14ac:dyDescent="0.35">
      <c r="A458" s="2"/>
      <c r="B458" s="23"/>
      <c r="C458" s="24"/>
      <c r="J458" s="112" t="s">
        <v>453</v>
      </c>
      <c r="K458" s="110" t="e">
        <f>VLOOKUP($J458,Mapping_V1_V2!E:F,2,FALSE)</f>
        <v>#N/A</v>
      </c>
      <c r="L458" s="111" t="e">
        <f>VLOOKUP($J458,Mapping_V1_V2!E:G,3,FALSE)</f>
        <v>#N/A</v>
      </c>
      <c r="M458" s="143"/>
      <c r="N458" s="143" t="e">
        <v>#N/A</v>
      </c>
      <c r="P458" s="3"/>
      <c r="Q458" s="13"/>
      <c r="R458" s="2"/>
    </row>
    <row r="459" spans="1:18" ht="13.95" customHeight="1" thickBot="1" x14ac:dyDescent="0.35">
      <c r="A459" s="2"/>
      <c r="B459" s="23"/>
      <c r="C459" s="24"/>
      <c r="J459" s="112" t="s">
        <v>454</v>
      </c>
      <c r="K459" s="110" t="e">
        <f>VLOOKUP($J459,Mapping_V1_V2!E:F,2,FALSE)</f>
        <v>#N/A</v>
      </c>
      <c r="L459" s="111" t="e">
        <f>VLOOKUP($J459,Mapping_V1_V2!E:G,3,FALSE)</f>
        <v>#N/A</v>
      </c>
      <c r="M459" s="143"/>
      <c r="N459" s="143" t="e">
        <v>#N/A</v>
      </c>
      <c r="P459" s="3"/>
      <c r="Q459" s="13"/>
      <c r="R459" s="2"/>
    </row>
    <row r="460" spans="1:18" ht="13.95" customHeight="1" thickBot="1" x14ac:dyDescent="0.35">
      <c r="A460" s="2"/>
      <c r="B460" s="23"/>
      <c r="C460" s="24"/>
      <c r="J460" s="112" t="s">
        <v>455</v>
      </c>
      <c r="K460" s="110" t="e">
        <f>VLOOKUP($J460,Mapping_V1_V2!E:F,2,FALSE)</f>
        <v>#N/A</v>
      </c>
      <c r="L460" s="111" t="e">
        <f>VLOOKUP($J460,Mapping_V1_V2!E:G,3,FALSE)</f>
        <v>#N/A</v>
      </c>
      <c r="M460" s="143"/>
      <c r="N460" s="143" t="e">
        <v>#N/A</v>
      </c>
      <c r="P460" s="3"/>
      <c r="Q460" s="13"/>
      <c r="R460" s="2"/>
    </row>
    <row r="461" spans="1:18" ht="13.95" customHeight="1" thickBot="1" x14ac:dyDescent="0.35">
      <c r="A461" s="44"/>
      <c r="B461" s="23"/>
      <c r="C461" s="24"/>
      <c r="J461" s="112" t="s">
        <v>456</v>
      </c>
      <c r="K461" s="110" t="e">
        <f>VLOOKUP($J461,Mapping_V1_V2!E:F,2,FALSE)</f>
        <v>#N/A</v>
      </c>
      <c r="L461" s="111" t="e">
        <f>VLOOKUP($J461,Mapping_V1_V2!E:G,3,FALSE)</f>
        <v>#N/A</v>
      </c>
      <c r="M461" s="143"/>
      <c r="N461" s="143" t="e">
        <v>#N/A</v>
      </c>
      <c r="P461" s="3"/>
      <c r="Q461" s="13"/>
      <c r="R461" s="44"/>
    </row>
    <row r="462" spans="1:18" ht="13.95" customHeight="1" thickBot="1" x14ac:dyDescent="0.35">
      <c r="A462" s="44"/>
      <c r="B462" s="23"/>
      <c r="C462" s="24"/>
      <c r="J462" s="112" t="s">
        <v>602</v>
      </c>
      <c r="K462" s="110" t="e">
        <f>VLOOKUP($J462,Mapping_V1_V2!E:F,2,FALSE)</f>
        <v>#N/A</v>
      </c>
      <c r="L462" s="111" t="e">
        <f>VLOOKUP($J462,Mapping_V1_V2!E:G,3,FALSE)</f>
        <v>#N/A</v>
      </c>
      <c r="M462" s="143"/>
      <c r="N462" s="143" t="e">
        <v>#N/A</v>
      </c>
      <c r="P462" s="3"/>
      <c r="Q462" s="13"/>
      <c r="R462" s="44"/>
    </row>
    <row r="463" spans="1:18" ht="13.95" customHeight="1" thickBot="1" x14ac:dyDescent="0.35">
      <c r="A463" s="44"/>
      <c r="B463" s="23"/>
      <c r="C463" s="24"/>
      <c r="J463" s="112" t="s">
        <v>458</v>
      </c>
      <c r="K463" s="110" t="e">
        <f>VLOOKUP($J463,Mapping_V1_V2!E:F,2,FALSE)</f>
        <v>#N/A</v>
      </c>
      <c r="L463" s="111" t="e">
        <f>VLOOKUP($J463,Mapping_V1_V2!E:G,3,FALSE)</f>
        <v>#N/A</v>
      </c>
      <c r="M463" s="143"/>
      <c r="N463" s="143" t="e">
        <v>#N/A</v>
      </c>
      <c r="P463" s="3"/>
      <c r="Q463" s="13"/>
      <c r="R463" s="44"/>
    </row>
    <row r="464" spans="1:18" ht="13.95" customHeight="1" thickBot="1" x14ac:dyDescent="0.35">
      <c r="A464" s="44"/>
      <c r="B464" s="23"/>
      <c r="C464" s="24"/>
      <c r="J464" s="112" t="s">
        <v>459</v>
      </c>
      <c r="K464" s="110" t="e">
        <f>VLOOKUP($J464,Mapping_V1_V2!E:F,2,FALSE)</f>
        <v>#N/A</v>
      </c>
      <c r="L464" s="111" t="e">
        <f>VLOOKUP($J464,Mapping_V1_V2!E:G,3,FALSE)</f>
        <v>#N/A</v>
      </c>
      <c r="M464" s="143"/>
      <c r="N464" s="143" t="e">
        <v>#N/A</v>
      </c>
      <c r="P464" s="3"/>
      <c r="Q464" s="13"/>
      <c r="R464" s="44"/>
    </row>
    <row r="465" spans="1:18" ht="13.95" customHeight="1" thickBot="1" x14ac:dyDescent="0.35">
      <c r="A465" s="44"/>
      <c r="B465" s="23"/>
      <c r="C465" s="24"/>
      <c r="J465" s="112" t="s">
        <v>460</v>
      </c>
      <c r="K465" s="110" t="e">
        <f>VLOOKUP($J465,Mapping_V1_V2!E:F,2,FALSE)</f>
        <v>#N/A</v>
      </c>
      <c r="L465" s="111" t="e">
        <f>VLOOKUP($J465,Mapping_V1_V2!E:G,3,FALSE)</f>
        <v>#N/A</v>
      </c>
      <c r="M465" s="143"/>
      <c r="N465" s="143" t="e">
        <v>#N/A</v>
      </c>
      <c r="P465" s="3"/>
      <c r="Q465" s="13"/>
      <c r="R465" s="44"/>
    </row>
    <row r="466" spans="1:18" ht="13.95" customHeight="1" thickBot="1" x14ac:dyDescent="0.35">
      <c r="A466" s="70"/>
      <c r="B466" s="23"/>
      <c r="C466" s="24"/>
      <c r="J466" s="112" t="s">
        <v>461</v>
      </c>
      <c r="K466" s="110" t="e">
        <f>VLOOKUP($J466,Mapping_V1_V2!E:F,2,FALSE)</f>
        <v>#N/A</v>
      </c>
      <c r="L466" s="111" t="e">
        <f>VLOOKUP($J466,Mapping_V1_V2!E:G,3,FALSE)</f>
        <v>#N/A</v>
      </c>
      <c r="M466" s="143"/>
      <c r="N466" s="143" t="e">
        <v>#N/A</v>
      </c>
      <c r="P466" s="3"/>
      <c r="Q466" s="13"/>
      <c r="R466" s="104"/>
    </row>
    <row r="467" spans="1:18" ht="13.95" customHeight="1" thickBot="1" x14ac:dyDescent="0.35">
      <c r="A467" s="70"/>
      <c r="B467" s="23"/>
      <c r="C467" s="24"/>
      <c r="J467" s="112" t="s">
        <v>462</v>
      </c>
      <c r="K467" s="110" t="e">
        <f>VLOOKUP($J467,Mapping_V1_V2!E:F,2,FALSE)</f>
        <v>#N/A</v>
      </c>
      <c r="L467" s="111" t="e">
        <f>VLOOKUP($J467,Mapping_V1_V2!E:G,3,FALSE)</f>
        <v>#N/A</v>
      </c>
      <c r="M467" s="143"/>
      <c r="N467" s="143" t="e">
        <v>#N/A</v>
      </c>
      <c r="P467" s="3"/>
      <c r="Q467" s="13"/>
      <c r="R467" s="104"/>
    </row>
    <row r="468" spans="1:18" ht="13.95" customHeight="1" thickBot="1" x14ac:dyDescent="0.35">
      <c r="A468" s="70"/>
      <c r="B468" s="23"/>
      <c r="C468" s="24"/>
      <c r="J468" s="112" t="s">
        <v>463</v>
      </c>
      <c r="K468" s="110" t="e">
        <f>VLOOKUP($J468,Mapping_V1_V2!E:F,2,FALSE)</f>
        <v>#N/A</v>
      </c>
      <c r="L468" s="111" t="e">
        <f>VLOOKUP($J468,Mapping_V1_V2!E:G,3,FALSE)</f>
        <v>#N/A</v>
      </c>
      <c r="M468" s="143"/>
      <c r="N468" s="143" t="e">
        <v>#N/A</v>
      </c>
      <c r="P468" s="3"/>
      <c r="Q468" s="13"/>
      <c r="R468" s="104"/>
    </row>
    <row r="469" spans="1:18" ht="13.95" customHeight="1" thickBot="1" x14ac:dyDescent="0.35">
      <c r="A469" s="70"/>
      <c r="B469" s="23"/>
      <c r="C469" s="24"/>
      <c r="J469" s="112" t="s">
        <v>464</v>
      </c>
      <c r="K469" s="110" t="e">
        <f>VLOOKUP($J469,Mapping_V1_V2!E:F,2,FALSE)</f>
        <v>#N/A</v>
      </c>
      <c r="L469" s="111" t="e">
        <f>VLOOKUP($J469,Mapping_V1_V2!E:G,3,FALSE)</f>
        <v>#N/A</v>
      </c>
      <c r="M469" s="143"/>
      <c r="N469" s="143" t="e">
        <v>#N/A</v>
      </c>
      <c r="P469" s="3"/>
      <c r="Q469" s="13"/>
      <c r="R469" s="104"/>
    </row>
    <row r="470" spans="1:18" ht="13.95" customHeight="1" x14ac:dyDescent="0.3">
      <c r="A470" s="70"/>
      <c r="B470" s="23"/>
      <c r="C470" s="24"/>
      <c r="J470" s="112" t="s">
        <v>465</v>
      </c>
      <c r="K470" s="110" t="e">
        <f>VLOOKUP($J470,Mapping_V1_V2!E:F,2,FALSE)</f>
        <v>#N/A</v>
      </c>
      <c r="L470" s="111" t="e">
        <f>VLOOKUP($J470,Mapping_V1_V2!E:G,3,FALSE)</f>
        <v>#N/A</v>
      </c>
      <c r="M470" s="143"/>
      <c r="N470" s="143" t="e">
        <v>#N/A</v>
      </c>
      <c r="P470" s="3"/>
      <c r="Q470" s="13"/>
      <c r="R470" s="104"/>
    </row>
    <row r="471" spans="1:18" ht="13.95" customHeight="1" x14ac:dyDescent="0.3">
      <c r="A471" s="70"/>
      <c r="B471" s="23"/>
      <c r="C471" s="24"/>
      <c r="N471" s="13"/>
      <c r="O471" s="104"/>
    </row>
    <row r="472" spans="1:18" ht="13.95" customHeight="1" x14ac:dyDescent="0.3">
      <c r="A472" s="70"/>
      <c r="B472" s="113"/>
      <c r="C472" s="114"/>
      <c r="D472" s="115"/>
      <c r="E472" s="115"/>
      <c r="F472" s="115"/>
      <c r="G472" s="115"/>
      <c r="H472" s="115"/>
      <c r="I472" s="115"/>
      <c r="J472" s="115"/>
      <c r="K472" s="115"/>
      <c r="L472" s="115"/>
      <c r="M472" s="115"/>
      <c r="N472" s="116"/>
      <c r="O472" s="104"/>
    </row>
    <row r="473" spans="1:18" ht="13.95" customHeight="1" x14ac:dyDescent="0.3">
      <c r="A473" s="70"/>
      <c r="B473" s="44"/>
      <c r="C473" s="44"/>
      <c r="D473" s="44"/>
      <c r="E473" s="117"/>
      <c r="F473" s="117"/>
      <c r="G473" s="44"/>
      <c r="H473" s="44"/>
      <c r="I473" s="44"/>
      <c r="J473" s="44"/>
      <c r="K473" s="117"/>
      <c r="L473" s="117"/>
      <c r="M473" s="117"/>
      <c r="N473" s="44"/>
      <c r="O473" s="104"/>
    </row>
  </sheetData>
  <sheetProtection formatCells="0" formatColumns="0" formatRows="0" autoFilter="0"/>
  <mergeCells count="4">
    <mergeCell ref="D6:G6"/>
    <mergeCell ref="J6:M6"/>
    <mergeCell ref="D8:E8"/>
    <mergeCell ref="J8:K8"/>
  </mergeCells>
  <phoneticPr fontId="33" type="noConversion"/>
  <pageMargins left="0.7" right="0.7" top="0.75" bottom="0.75" header="0.3" footer="0.3"/>
  <pageSetup paperSize="9" orientation="portrait"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D765-10E7-4A7B-9396-D9D82D8A8367}">
  <sheetPr>
    <tabColor rgb="FF92D050"/>
    <pageSetUpPr fitToPage="1"/>
  </sheetPr>
  <dimension ref="A1:G399"/>
  <sheetViews>
    <sheetView showGridLines="0" zoomScaleNormal="100" workbookViewId="0">
      <selection activeCell="E338" sqref="E338"/>
    </sheetView>
  </sheetViews>
  <sheetFormatPr defaultColWidth="11.21875" defaultRowHeight="13.8" x14ac:dyDescent="0.3"/>
  <cols>
    <col min="1" max="1" width="20.33203125" style="119" customWidth="1"/>
    <col min="2" max="2" width="8.109375" style="133" customWidth="1"/>
    <col min="3" max="3" width="31.44140625" style="138" customWidth="1"/>
    <col min="4" max="4" width="13" style="119" customWidth="1"/>
    <col min="5" max="5" width="20.33203125" style="139" customWidth="1"/>
    <col min="6" max="6" width="11" style="119" customWidth="1"/>
    <col min="7" max="7" width="31.33203125" style="119" customWidth="1"/>
    <col min="8" max="16384" width="11.21875" style="120"/>
  </cols>
  <sheetData>
    <row r="1" spans="1:7" ht="26.55" customHeight="1" thickBot="1" x14ac:dyDescent="0.35">
      <c r="A1" s="172" t="s">
        <v>603</v>
      </c>
      <c r="B1" s="173"/>
      <c r="C1" s="118" t="s">
        <v>604</v>
      </c>
      <c r="D1" s="174" t="s">
        <v>605</v>
      </c>
      <c r="E1" s="175"/>
    </row>
    <row r="2" spans="1:7" ht="14.4" thickBot="1" x14ac:dyDescent="0.35">
      <c r="A2" s="121" t="s">
        <v>606</v>
      </c>
      <c r="B2" s="122" t="s">
        <v>607</v>
      </c>
      <c r="C2" s="122" t="s">
        <v>608</v>
      </c>
      <c r="D2" s="123" t="s">
        <v>609</v>
      </c>
      <c r="E2" s="123" t="s">
        <v>610</v>
      </c>
      <c r="F2" s="124" t="s">
        <v>611</v>
      </c>
      <c r="G2" s="125" t="s">
        <v>612</v>
      </c>
    </row>
    <row r="3" spans="1:7" ht="22.05" customHeight="1" thickBot="1" x14ac:dyDescent="0.35">
      <c r="A3" s="126" t="s">
        <v>75</v>
      </c>
      <c r="B3" s="127">
        <f>VLOOKUP($A3,Table22[#All],2,FALSE)</f>
        <v>0</v>
      </c>
      <c r="C3" s="127">
        <f>VLOOKUP($A3,Table22[#All],3,FALSE)</f>
        <v>0</v>
      </c>
      <c r="D3" s="128" t="s">
        <v>550</v>
      </c>
      <c r="E3" s="119" t="s">
        <v>75</v>
      </c>
      <c r="F3" s="129">
        <f t="shared" ref="F3:F24" si="0">B3</f>
        <v>0</v>
      </c>
      <c r="G3" s="129">
        <f t="shared" ref="G3:G24" si="1">C3</f>
        <v>0</v>
      </c>
    </row>
    <row r="4" spans="1:7" ht="22.05" customHeight="1" thickBot="1" x14ac:dyDescent="0.35">
      <c r="A4" s="126" t="s">
        <v>76</v>
      </c>
      <c r="B4" s="127">
        <f>VLOOKUP($A4,Table22[#All],2,FALSE)</f>
        <v>0</v>
      </c>
      <c r="C4" s="127">
        <f>VLOOKUP($A4,Table22[#All],3,FALSE)</f>
        <v>0</v>
      </c>
      <c r="D4" s="130" t="s">
        <v>550</v>
      </c>
      <c r="E4" s="119" t="s">
        <v>76</v>
      </c>
      <c r="F4" s="131">
        <f t="shared" si="0"/>
        <v>0</v>
      </c>
      <c r="G4" s="131">
        <f t="shared" si="1"/>
        <v>0</v>
      </c>
    </row>
    <row r="5" spans="1:7" ht="22.05" customHeight="1" thickBot="1" x14ac:dyDescent="0.35">
      <c r="A5" s="126" t="s">
        <v>77</v>
      </c>
      <c r="B5" s="127">
        <f>VLOOKUP($A5,Table22[#All],2,FALSE)</f>
        <v>0</v>
      </c>
      <c r="C5" s="127">
        <f>VLOOKUP($A5,Table22[#All],3,FALSE)</f>
        <v>0</v>
      </c>
      <c r="D5" s="130" t="s">
        <v>550</v>
      </c>
      <c r="E5" s="119" t="s">
        <v>77</v>
      </c>
      <c r="F5" s="131">
        <f t="shared" si="0"/>
        <v>0</v>
      </c>
      <c r="G5" s="131">
        <f t="shared" si="1"/>
        <v>0</v>
      </c>
    </row>
    <row r="6" spans="1:7" ht="22.05" customHeight="1" thickBot="1" x14ac:dyDescent="0.35">
      <c r="A6" s="126" t="s">
        <v>78</v>
      </c>
      <c r="B6" s="127">
        <f>VLOOKUP($A6,Table22[#All],2,FALSE)</f>
        <v>0</v>
      </c>
      <c r="C6" s="127">
        <f>VLOOKUP($A6,Table22[#All],3,FALSE)</f>
        <v>0</v>
      </c>
      <c r="D6" s="130" t="s">
        <v>551</v>
      </c>
      <c r="E6" s="119" t="s">
        <v>78</v>
      </c>
      <c r="F6" s="131">
        <f t="shared" si="0"/>
        <v>0</v>
      </c>
      <c r="G6" s="131">
        <f t="shared" si="1"/>
        <v>0</v>
      </c>
    </row>
    <row r="7" spans="1:7" ht="22.05" customHeight="1" thickBot="1" x14ac:dyDescent="0.35">
      <c r="A7" s="126" t="s">
        <v>79</v>
      </c>
      <c r="B7" s="127">
        <f>VLOOKUP($A7,Table22[#All],2,FALSE)</f>
        <v>0</v>
      </c>
      <c r="C7" s="127">
        <f>VLOOKUP($A7,Table22[#All],3,FALSE)</f>
        <v>0</v>
      </c>
      <c r="D7" s="130" t="s">
        <v>551</v>
      </c>
      <c r="E7" s="119" t="s">
        <v>78</v>
      </c>
      <c r="F7" s="131">
        <f t="shared" si="0"/>
        <v>0</v>
      </c>
      <c r="G7" s="131">
        <f t="shared" si="1"/>
        <v>0</v>
      </c>
    </row>
    <row r="8" spans="1:7" ht="22.05" customHeight="1" thickBot="1" x14ac:dyDescent="0.35">
      <c r="A8" s="126" t="s">
        <v>80</v>
      </c>
      <c r="B8" s="127">
        <f>VLOOKUP($A8,Table22[#All],2,FALSE)</f>
        <v>0</v>
      </c>
      <c r="C8" s="127">
        <f>VLOOKUP($A8,Table22[#All],3,FALSE)</f>
        <v>0</v>
      </c>
      <c r="D8" s="130" t="s">
        <v>550</v>
      </c>
      <c r="E8" s="119" t="s">
        <v>79</v>
      </c>
      <c r="F8" s="131">
        <f t="shared" si="0"/>
        <v>0</v>
      </c>
      <c r="G8" s="131">
        <f t="shared" si="1"/>
        <v>0</v>
      </c>
    </row>
    <row r="9" spans="1:7" ht="22.05" customHeight="1" thickBot="1" x14ac:dyDescent="0.35">
      <c r="A9" s="126" t="s">
        <v>470</v>
      </c>
      <c r="B9" s="127">
        <f>VLOOKUP($A9,Table22[#All],2,FALSE)</f>
        <v>0</v>
      </c>
      <c r="C9" s="127">
        <f>VLOOKUP($A9,Table22[#All],3,FALSE)</f>
        <v>0</v>
      </c>
      <c r="D9" s="130" t="s">
        <v>551</v>
      </c>
      <c r="E9" s="119" t="s">
        <v>80</v>
      </c>
      <c r="F9" s="131">
        <f t="shared" si="0"/>
        <v>0</v>
      </c>
      <c r="G9" s="131">
        <f t="shared" si="1"/>
        <v>0</v>
      </c>
    </row>
    <row r="10" spans="1:7" ht="22.05" customHeight="1" thickBot="1" x14ac:dyDescent="0.35">
      <c r="A10" s="126" t="s">
        <v>81</v>
      </c>
      <c r="B10" s="127">
        <f>VLOOKUP($A10,Table22[#All],2,FALSE)</f>
        <v>0</v>
      </c>
      <c r="C10" s="127">
        <f>VLOOKUP($A10,Table22[#All],3,FALSE)</f>
        <v>0</v>
      </c>
      <c r="D10" s="130" t="s">
        <v>550</v>
      </c>
      <c r="E10" s="119" t="s">
        <v>83</v>
      </c>
      <c r="F10" s="131">
        <f t="shared" si="0"/>
        <v>0</v>
      </c>
      <c r="G10" s="131">
        <f t="shared" si="1"/>
        <v>0</v>
      </c>
    </row>
    <row r="11" spans="1:7" ht="22.05" customHeight="1" thickBot="1" x14ac:dyDescent="0.35">
      <c r="A11" s="126" t="s">
        <v>82</v>
      </c>
      <c r="B11" s="127">
        <f>VLOOKUP($A11,Table22[#All],2,FALSE)</f>
        <v>0</v>
      </c>
      <c r="C11" s="127">
        <f>VLOOKUP($A11,Table22[#All],3,FALSE)</f>
        <v>0</v>
      </c>
      <c r="D11" s="130" t="s">
        <v>551</v>
      </c>
      <c r="E11" s="119" t="s">
        <v>81</v>
      </c>
      <c r="F11" s="131">
        <f t="shared" si="0"/>
        <v>0</v>
      </c>
      <c r="G11" s="131">
        <f t="shared" si="1"/>
        <v>0</v>
      </c>
    </row>
    <row r="12" spans="1:7" ht="22.05" customHeight="1" thickBot="1" x14ac:dyDescent="0.35">
      <c r="A12" s="126" t="s">
        <v>83</v>
      </c>
      <c r="B12" s="127">
        <f>VLOOKUP($A12,Table22[#All],2,FALSE)</f>
        <v>0</v>
      </c>
      <c r="C12" s="127">
        <f>VLOOKUP($A12,Table22[#All],3,FALSE)</f>
        <v>0</v>
      </c>
      <c r="D12" s="130" t="s">
        <v>550</v>
      </c>
      <c r="E12" s="119" t="s">
        <v>82</v>
      </c>
      <c r="F12" s="131">
        <f t="shared" si="0"/>
        <v>0</v>
      </c>
      <c r="G12" s="131">
        <f t="shared" si="1"/>
        <v>0</v>
      </c>
    </row>
    <row r="13" spans="1:7" ht="22.05" customHeight="1" thickBot="1" x14ac:dyDescent="0.35">
      <c r="A13" s="126" t="s">
        <v>84</v>
      </c>
      <c r="B13" s="127">
        <f>VLOOKUP($A13,Table22[#All],2,FALSE)</f>
        <v>0</v>
      </c>
      <c r="C13" s="127">
        <f>VLOOKUP($A13,Table22[#All],3,FALSE)</f>
        <v>0</v>
      </c>
      <c r="D13" s="130" t="s">
        <v>550</v>
      </c>
      <c r="E13" s="119" t="s">
        <v>84</v>
      </c>
      <c r="F13" s="131">
        <f t="shared" si="0"/>
        <v>0</v>
      </c>
      <c r="G13" s="131">
        <f t="shared" si="1"/>
        <v>0</v>
      </c>
    </row>
    <row r="14" spans="1:7" ht="22.05" customHeight="1" thickBot="1" x14ac:dyDescent="0.35">
      <c r="A14" s="126" t="s">
        <v>84</v>
      </c>
      <c r="B14" s="127">
        <f>VLOOKUP($A14,Table22[#All],2,FALSE)</f>
        <v>0</v>
      </c>
      <c r="C14" s="127">
        <f>VLOOKUP($A14,Table22[#All],3,FALSE)</f>
        <v>0</v>
      </c>
      <c r="D14" s="130" t="s">
        <v>550</v>
      </c>
      <c r="E14" s="119" t="s">
        <v>85</v>
      </c>
      <c r="F14" s="131">
        <f t="shared" si="0"/>
        <v>0</v>
      </c>
      <c r="G14" s="131">
        <f t="shared" si="1"/>
        <v>0</v>
      </c>
    </row>
    <row r="15" spans="1:7" ht="22.05" customHeight="1" thickBot="1" x14ac:dyDescent="0.35">
      <c r="A15" s="126" t="s">
        <v>85</v>
      </c>
      <c r="B15" s="127">
        <f>VLOOKUP($A15,Table22[#All],2,FALSE)</f>
        <v>0</v>
      </c>
      <c r="C15" s="127">
        <f>VLOOKUP($A15,Table22[#All],3,FALSE)</f>
        <v>0</v>
      </c>
      <c r="D15" s="130" t="s">
        <v>550</v>
      </c>
      <c r="E15" s="119" t="s">
        <v>86</v>
      </c>
      <c r="F15" s="131">
        <f t="shared" si="0"/>
        <v>0</v>
      </c>
      <c r="G15" s="131">
        <f t="shared" si="1"/>
        <v>0</v>
      </c>
    </row>
    <row r="16" spans="1:7" ht="22.05" customHeight="1" thickBot="1" x14ac:dyDescent="0.35">
      <c r="A16" s="126" t="s">
        <v>86</v>
      </c>
      <c r="B16" s="127">
        <f>VLOOKUP($A16,Table22[#All],2,FALSE)</f>
        <v>0</v>
      </c>
      <c r="C16" s="127">
        <f>VLOOKUP($A16,Table22[#All],3,FALSE)</f>
        <v>0</v>
      </c>
      <c r="D16" s="130" t="s">
        <v>551</v>
      </c>
      <c r="E16" s="119" t="s">
        <v>87</v>
      </c>
      <c r="F16" s="131">
        <f t="shared" si="0"/>
        <v>0</v>
      </c>
      <c r="G16" s="131">
        <f t="shared" si="1"/>
        <v>0</v>
      </c>
    </row>
    <row r="17" spans="1:7" ht="22.05" customHeight="1" thickBot="1" x14ac:dyDescent="0.35">
      <c r="A17" s="126" t="s">
        <v>87</v>
      </c>
      <c r="B17" s="127">
        <f>VLOOKUP($A17,Table22[#All],2,FALSE)</f>
        <v>0</v>
      </c>
      <c r="C17" s="127">
        <f>VLOOKUP($A17,Table22[#All],3,FALSE)</f>
        <v>0</v>
      </c>
      <c r="D17" s="130" t="s">
        <v>550</v>
      </c>
      <c r="E17" s="119" t="s">
        <v>88</v>
      </c>
      <c r="F17" s="131">
        <f t="shared" si="0"/>
        <v>0</v>
      </c>
      <c r="G17" s="131">
        <f t="shared" si="1"/>
        <v>0</v>
      </c>
    </row>
    <row r="18" spans="1:7" ht="22.05" customHeight="1" thickBot="1" x14ac:dyDescent="0.35">
      <c r="A18" s="126" t="s">
        <v>88</v>
      </c>
      <c r="B18" s="127">
        <f>VLOOKUP($A18,Table22[#All],2,FALSE)</f>
        <v>0</v>
      </c>
      <c r="C18" s="127">
        <f>VLOOKUP($A18,Table22[#All],3,FALSE)</f>
        <v>0</v>
      </c>
      <c r="D18" s="130" t="s">
        <v>550</v>
      </c>
      <c r="E18" s="119" t="s">
        <v>89</v>
      </c>
      <c r="F18" s="131">
        <f t="shared" si="0"/>
        <v>0</v>
      </c>
      <c r="G18" s="131">
        <f t="shared" si="1"/>
        <v>0</v>
      </c>
    </row>
    <row r="19" spans="1:7" ht="22.05" customHeight="1" thickBot="1" x14ac:dyDescent="0.35">
      <c r="A19" s="126" t="s">
        <v>90</v>
      </c>
      <c r="B19" s="127">
        <f>VLOOKUP($A19,Table22[#All],2,FALSE)</f>
        <v>0</v>
      </c>
      <c r="C19" s="127">
        <f>VLOOKUP($A19,Table22[#All],3,FALSE)</f>
        <v>0</v>
      </c>
      <c r="D19" s="130" t="s">
        <v>550</v>
      </c>
      <c r="E19" s="119" t="s">
        <v>99</v>
      </c>
      <c r="F19" s="131">
        <f t="shared" si="0"/>
        <v>0</v>
      </c>
      <c r="G19" s="131">
        <f t="shared" si="1"/>
        <v>0</v>
      </c>
    </row>
    <row r="20" spans="1:7" ht="22.05" customHeight="1" thickBot="1" x14ac:dyDescent="0.35">
      <c r="A20" s="126" t="s">
        <v>91</v>
      </c>
      <c r="B20" s="127">
        <f>VLOOKUP($A20,Table22[#All],2,FALSE)</f>
        <v>0</v>
      </c>
      <c r="C20" s="127">
        <f>VLOOKUP($A20,Table22[#All],3,FALSE)</f>
        <v>0</v>
      </c>
      <c r="D20" s="130" t="s">
        <v>550</v>
      </c>
      <c r="E20" s="119" t="s">
        <v>100</v>
      </c>
      <c r="F20" s="131">
        <f t="shared" si="0"/>
        <v>0</v>
      </c>
      <c r="G20" s="131">
        <f t="shared" si="1"/>
        <v>0</v>
      </c>
    </row>
    <row r="21" spans="1:7" ht="22.05" customHeight="1" thickBot="1" x14ac:dyDescent="0.35">
      <c r="A21" s="126" t="s">
        <v>92</v>
      </c>
      <c r="B21" s="127">
        <f>VLOOKUP($A21,Table22[#All],2,FALSE)</f>
        <v>0</v>
      </c>
      <c r="C21" s="127">
        <f>VLOOKUP($A21,Table22[#All],3,FALSE)</f>
        <v>0</v>
      </c>
      <c r="D21" s="130" t="s">
        <v>550</v>
      </c>
      <c r="E21" s="119" t="s">
        <v>102</v>
      </c>
      <c r="F21" s="131">
        <f t="shared" si="0"/>
        <v>0</v>
      </c>
      <c r="G21" s="131">
        <f t="shared" si="1"/>
        <v>0</v>
      </c>
    </row>
    <row r="22" spans="1:7" ht="22.05" customHeight="1" thickBot="1" x14ac:dyDescent="0.35">
      <c r="A22" s="126" t="s">
        <v>93</v>
      </c>
      <c r="B22" s="127">
        <f>VLOOKUP($A22,Table22[#All],2,FALSE)</f>
        <v>0</v>
      </c>
      <c r="C22" s="127">
        <f>VLOOKUP($A22,Table22[#All],3,FALSE)</f>
        <v>0</v>
      </c>
      <c r="D22" s="130" t="s">
        <v>550</v>
      </c>
      <c r="E22" s="119" t="s">
        <v>103</v>
      </c>
      <c r="F22" s="131">
        <f t="shared" si="0"/>
        <v>0</v>
      </c>
      <c r="G22" s="131">
        <f t="shared" si="1"/>
        <v>0</v>
      </c>
    </row>
    <row r="23" spans="1:7" ht="22.05" customHeight="1" thickBot="1" x14ac:dyDescent="0.35">
      <c r="A23" s="126" t="s">
        <v>94</v>
      </c>
      <c r="B23" s="127">
        <f>VLOOKUP($A23,Table22[#All],2,FALSE)</f>
        <v>0</v>
      </c>
      <c r="C23" s="127">
        <f>VLOOKUP($A23,Table22[#All],3,FALSE)</f>
        <v>0</v>
      </c>
      <c r="D23" s="130" t="s">
        <v>551</v>
      </c>
      <c r="E23" s="119" t="s">
        <v>101</v>
      </c>
      <c r="F23" s="131">
        <f t="shared" si="0"/>
        <v>0</v>
      </c>
      <c r="G23" s="131">
        <f t="shared" si="1"/>
        <v>0</v>
      </c>
    </row>
    <row r="24" spans="1:7" ht="22.05" customHeight="1" thickBot="1" x14ac:dyDescent="0.35">
      <c r="A24" s="126" t="s">
        <v>95</v>
      </c>
      <c r="B24" s="127">
        <f>VLOOKUP($A24,Table22[#All],2,FALSE)</f>
        <v>0</v>
      </c>
      <c r="C24" s="127">
        <f>VLOOKUP($A24,Table22[#All],3,FALSE)</f>
        <v>0</v>
      </c>
      <c r="D24" s="130" t="s">
        <v>551</v>
      </c>
      <c r="E24" s="119" t="s">
        <v>104</v>
      </c>
      <c r="F24" s="131">
        <f t="shared" si="0"/>
        <v>0</v>
      </c>
      <c r="G24" s="131">
        <f t="shared" si="1"/>
        <v>0</v>
      </c>
    </row>
    <row r="25" spans="1:7" ht="22.05" customHeight="1" thickBot="1" x14ac:dyDescent="0.35">
      <c r="A25" s="126" t="s">
        <v>96</v>
      </c>
      <c r="B25" s="127">
        <f>VLOOKUP($A25,Table22[#All],2,FALSE)</f>
        <v>0</v>
      </c>
      <c r="C25" s="127">
        <f>VLOOKUP($A25,Table22[#All],3,FALSE)</f>
        <v>0</v>
      </c>
      <c r="D25" s="130" t="s">
        <v>613</v>
      </c>
      <c r="E25" s="119"/>
      <c r="F25" s="132"/>
      <c r="G25" s="132"/>
    </row>
    <row r="26" spans="1:7" ht="22.05" customHeight="1" thickBot="1" x14ac:dyDescent="0.35">
      <c r="A26" s="126" t="s">
        <v>105</v>
      </c>
      <c r="B26" s="127">
        <f>VLOOKUP($A26,Table22[#All],2,FALSE)</f>
        <v>0</v>
      </c>
      <c r="C26" s="127">
        <f>VLOOKUP($A26,Table22[#All],3,FALSE)</f>
        <v>0</v>
      </c>
      <c r="D26" s="130" t="s">
        <v>550</v>
      </c>
      <c r="E26" s="119" t="s">
        <v>105</v>
      </c>
      <c r="F26" s="131">
        <f t="shared" ref="F26:F45" si="2">B26</f>
        <v>0</v>
      </c>
      <c r="G26" s="131">
        <f t="shared" ref="G26:G45" si="3">C26</f>
        <v>0</v>
      </c>
    </row>
    <row r="27" spans="1:7" ht="22.05" customHeight="1" thickBot="1" x14ac:dyDescent="0.35">
      <c r="A27" s="126" t="s">
        <v>106</v>
      </c>
      <c r="B27" s="127">
        <f>VLOOKUP($A27,Table22[#All],2,FALSE)</f>
        <v>0</v>
      </c>
      <c r="C27" s="127">
        <f>VLOOKUP($A27,Table22[#All],3,FALSE)</f>
        <v>0</v>
      </c>
      <c r="D27" s="130" t="s">
        <v>550</v>
      </c>
      <c r="E27" s="119" t="s">
        <v>106</v>
      </c>
      <c r="F27" s="131">
        <f t="shared" si="2"/>
        <v>0</v>
      </c>
      <c r="G27" s="131">
        <f t="shared" si="3"/>
        <v>0</v>
      </c>
    </row>
    <row r="28" spans="1:7" ht="22.05" customHeight="1" thickBot="1" x14ac:dyDescent="0.35">
      <c r="A28" s="126" t="s">
        <v>107</v>
      </c>
      <c r="B28" s="127">
        <f>VLOOKUP($A28,Table22[#All],2,FALSE)</f>
        <v>0</v>
      </c>
      <c r="C28" s="127">
        <f>VLOOKUP($A28,Table22[#All],3,FALSE)</f>
        <v>0</v>
      </c>
      <c r="D28" s="130" t="s">
        <v>550</v>
      </c>
      <c r="E28" s="119" t="s">
        <v>107</v>
      </c>
      <c r="F28" s="131">
        <f t="shared" si="2"/>
        <v>0</v>
      </c>
      <c r="G28" s="131">
        <f t="shared" si="3"/>
        <v>0</v>
      </c>
    </row>
    <row r="29" spans="1:7" ht="22.05" customHeight="1" thickBot="1" x14ac:dyDescent="0.35">
      <c r="A29" s="126" t="s">
        <v>108</v>
      </c>
      <c r="B29" s="127">
        <f>VLOOKUP($A29,Table22[#All],2,FALSE)</f>
        <v>0</v>
      </c>
      <c r="C29" s="127">
        <f>VLOOKUP($A29,Table22[#All],3,FALSE)</f>
        <v>0</v>
      </c>
      <c r="D29" s="130" t="s">
        <v>550</v>
      </c>
      <c r="E29" s="119" t="s">
        <v>108</v>
      </c>
      <c r="F29" s="131">
        <f t="shared" si="2"/>
        <v>0</v>
      </c>
      <c r="G29" s="131">
        <f t="shared" si="3"/>
        <v>0</v>
      </c>
    </row>
    <row r="30" spans="1:7" ht="22.05" customHeight="1" thickBot="1" x14ac:dyDescent="0.35">
      <c r="A30" s="126" t="s">
        <v>109</v>
      </c>
      <c r="B30" s="127">
        <f>VLOOKUP($A30,Table22[#All],2,FALSE)</f>
        <v>0</v>
      </c>
      <c r="C30" s="127">
        <f>VLOOKUP($A30,Table22[#All],3,FALSE)</f>
        <v>0</v>
      </c>
      <c r="D30" s="130" t="s">
        <v>550</v>
      </c>
      <c r="E30" s="119" t="s">
        <v>109</v>
      </c>
      <c r="F30" s="131">
        <f t="shared" si="2"/>
        <v>0</v>
      </c>
      <c r="G30" s="131">
        <f t="shared" si="3"/>
        <v>0</v>
      </c>
    </row>
    <row r="31" spans="1:7" ht="22.05" customHeight="1" thickBot="1" x14ac:dyDescent="0.35">
      <c r="A31" s="126" t="s">
        <v>110</v>
      </c>
      <c r="B31" s="127">
        <f>VLOOKUP($A31,Table22[#All],2,FALSE)</f>
        <v>0</v>
      </c>
      <c r="C31" s="127">
        <f>VLOOKUP($A31,Table22[#All],3,FALSE)</f>
        <v>0</v>
      </c>
      <c r="D31" s="130" t="s">
        <v>551</v>
      </c>
      <c r="E31" s="119" t="s">
        <v>110</v>
      </c>
      <c r="F31" s="131">
        <f t="shared" si="2"/>
        <v>0</v>
      </c>
      <c r="G31" s="131">
        <f t="shared" si="3"/>
        <v>0</v>
      </c>
    </row>
    <row r="32" spans="1:7" ht="22.05" customHeight="1" thickBot="1" x14ac:dyDescent="0.35">
      <c r="A32" s="126" t="s">
        <v>110</v>
      </c>
      <c r="B32" s="127">
        <f>VLOOKUP($A32,Table22[#All],2,FALSE)</f>
        <v>0</v>
      </c>
      <c r="C32" s="127">
        <f>VLOOKUP($A32,Table22[#All],3,FALSE)</f>
        <v>0</v>
      </c>
      <c r="D32" s="130" t="s">
        <v>551</v>
      </c>
      <c r="E32" s="119" t="s">
        <v>117</v>
      </c>
      <c r="F32" s="131">
        <f t="shared" si="2"/>
        <v>0</v>
      </c>
      <c r="G32" s="131">
        <f t="shared" si="3"/>
        <v>0</v>
      </c>
    </row>
    <row r="33" spans="1:7" ht="22.05" customHeight="1" thickBot="1" x14ac:dyDescent="0.35">
      <c r="A33" s="126" t="s">
        <v>110</v>
      </c>
      <c r="B33" s="127">
        <f>VLOOKUP($A33,Table22[#All],2,FALSE)</f>
        <v>0</v>
      </c>
      <c r="C33" s="127">
        <f>VLOOKUP($A33,Table22[#All],3,FALSE)</f>
        <v>0</v>
      </c>
      <c r="D33" s="130" t="s">
        <v>551</v>
      </c>
      <c r="E33" s="119" t="s">
        <v>129</v>
      </c>
      <c r="F33" s="131">
        <f t="shared" si="2"/>
        <v>0</v>
      </c>
      <c r="G33" s="131">
        <f t="shared" si="3"/>
        <v>0</v>
      </c>
    </row>
    <row r="34" spans="1:7" ht="22.05" customHeight="1" thickBot="1" x14ac:dyDescent="0.35">
      <c r="A34" s="126" t="s">
        <v>110</v>
      </c>
      <c r="B34" s="127">
        <f>VLOOKUP($A34,Table22[#All],2,FALSE)</f>
        <v>0</v>
      </c>
      <c r="C34" s="127">
        <f>VLOOKUP($A34,Table22[#All],3,FALSE)</f>
        <v>0</v>
      </c>
      <c r="D34" s="130" t="s">
        <v>551</v>
      </c>
      <c r="E34" s="119" t="s">
        <v>130</v>
      </c>
      <c r="F34" s="131">
        <f t="shared" si="2"/>
        <v>0</v>
      </c>
      <c r="G34" s="131">
        <f t="shared" si="3"/>
        <v>0</v>
      </c>
    </row>
    <row r="35" spans="1:7" ht="22.05" customHeight="1" thickBot="1" x14ac:dyDescent="0.35">
      <c r="A35" s="126" t="s">
        <v>111</v>
      </c>
      <c r="B35" s="127">
        <f>VLOOKUP($A35,Table22[#All],2,FALSE)</f>
        <v>0</v>
      </c>
      <c r="C35" s="127">
        <f>VLOOKUP($A35,Table22[#All],3,FALSE)</f>
        <v>0</v>
      </c>
      <c r="D35" s="130" t="s">
        <v>550</v>
      </c>
      <c r="E35" s="119" t="s">
        <v>111</v>
      </c>
      <c r="F35" s="131">
        <f t="shared" si="2"/>
        <v>0</v>
      </c>
      <c r="G35" s="131">
        <f t="shared" si="3"/>
        <v>0</v>
      </c>
    </row>
    <row r="36" spans="1:7" ht="22.05" customHeight="1" thickBot="1" x14ac:dyDescent="0.35">
      <c r="A36" s="126" t="s">
        <v>112</v>
      </c>
      <c r="B36" s="127">
        <f>VLOOKUP($A36,Table22[#All],2,FALSE)</f>
        <v>0</v>
      </c>
      <c r="C36" s="127">
        <f>VLOOKUP($A36,Table22[#All],3,FALSE)</f>
        <v>0</v>
      </c>
      <c r="D36" s="130" t="s">
        <v>550</v>
      </c>
      <c r="E36" s="119" t="s">
        <v>112</v>
      </c>
      <c r="F36" s="131">
        <f t="shared" si="2"/>
        <v>0</v>
      </c>
      <c r="G36" s="131">
        <f t="shared" si="3"/>
        <v>0</v>
      </c>
    </row>
    <row r="37" spans="1:7" ht="22.05" customHeight="1" thickBot="1" x14ac:dyDescent="0.35">
      <c r="A37" s="126" t="s">
        <v>113</v>
      </c>
      <c r="B37" s="127">
        <f>VLOOKUP($A37,Table22[#All],2,FALSE)</f>
        <v>0</v>
      </c>
      <c r="C37" s="127">
        <f>VLOOKUP($A37,Table22[#All],3,FALSE)</f>
        <v>0</v>
      </c>
      <c r="D37" s="130" t="s">
        <v>550</v>
      </c>
      <c r="E37" s="119" t="s">
        <v>113</v>
      </c>
      <c r="F37" s="131">
        <f t="shared" si="2"/>
        <v>0</v>
      </c>
      <c r="G37" s="131">
        <f t="shared" si="3"/>
        <v>0</v>
      </c>
    </row>
    <row r="38" spans="1:7" ht="22.05" customHeight="1" thickBot="1" x14ac:dyDescent="0.35">
      <c r="A38" s="126" t="s">
        <v>115</v>
      </c>
      <c r="B38" s="127">
        <f>VLOOKUP($A38,Table22[#All],2,FALSE)</f>
        <v>0</v>
      </c>
      <c r="C38" s="127">
        <f>VLOOKUP($A38,Table22[#All],3,FALSE)</f>
        <v>0</v>
      </c>
      <c r="D38" s="130" t="s">
        <v>550</v>
      </c>
      <c r="E38" s="119" t="s">
        <v>115</v>
      </c>
      <c r="F38" s="131">
        <f t="shared" si="2"/>
        <v>0</v>
      </c>
      <c r="G38" s="131">
        <f t="shared" si="3"/>
        <v>0</v>
      </c>
    </row>
    <row r="39" spans="1:7" ht="22.05" customHeight="1" thickBot="1" x14ac:dyDescent="0.35">
      <c r="A39" s="126" t="s">
        <v>116</v>
      </c>
      <c r="B39" s="127">
        <f>VLOOKUP($A39,Table22[#All],2,FALSE)</f>
        <v>0</v>
      </c>
      <c r="C39" s="127">
        <f>VLOOKUP($A39,Table22[#All],3,FALSE)</f>
        <v>0</v>
      </c>
      <c r="D39" s="130" t="s">
        <v>550</v>
      </c>
      <c r="E39" s="119" t="s">
        <v>116</v>
      </c>
      <c r="F39" s="131">
        <f t="shared" si="2"/>
        <v>0</v>
      </c>
      <c r="G39" s="131">
        <f t="shared" si="3"/>
        <v>0</v>
      </c>
    </row>
    <row r="40" spans="1:7" ht="22.05" customHeight="1" thickBot="1" x14ac:dyDescent="0.35">
      <c r="A40" s="126" t="s">
        <v>117</v>
      </c>
      <c r="B40" s="127">
        <f>VLOOKUP($A40,Table22[#All],2,FALSE)</f>
        <v>0</v>
      </c>
      <c r="C40" s="127">
        <f>VLOOKUP($A40,Table22[#All],3,FALSE)</f>
        <v>0</v>
      </c>
      <c r="D40" s="130" t="s">
        <v>550</v>
      </c>
      <c r="E40" s="119" t="s">
        <v>121</v>
      </c>
      <c r="F40" s="131">
        <f t="shared" si="2"/>
        <v>0</v>
      </c>
      <c r="G40" s="131">
        <f t="shared" si="3"/>
        <v>0</v>
      </c>
    </row>
    <row r="41" spans="1:7" ht="22.05" customHeight="1" thickBot="1" x14ac:dyDescent="0.35">
      <c r="A41" s="126" t="s">
        <v>127</v>
      </c>
      <c r="B41" s="127">
        <f>VLOOKUP($A41,Table22[#All],2,FALSE)</f>
        <v>0</v>
      </c>
      <c r="C41" s="127">
        <f>VLOOKUP($A41,Table22[#All],3,FALSE)</f>
        <v>0</v>
      </c>
      <c r="D41" s="130" t="s">
        <v>550</v>
      </c>
      <c r="E41" s="119" t="s">
        <v>137</v>
      </c>
      <c r="F41" s="131">
        <f t="shared" si="2"/>
        <v>0</v>
      </c>
      <c r="G41" s="131">
        <f t="shared" si="3"/>
        <v>0</v>
      </c>
    </row>
    <row r="42" spans="1:7" ht="22.05" customHeight="1" thickBot="1" x14ac:dyDescent="0.35">
      <c r="A42" s="126" t="s">
        <v>128</v>
      </c>
      <c r="B42" s="127">
        <f>VLOOKUP($A42,Table22[#All],2,FALSE)</f>
        <v>0</v>
      </c>
      <c r="C42" s="127">
        <f>VLOOKUP($A42,Table22[#All],3,FALSE)</f>
        <v>0</v>
      </c>
      <c r="D42" s="130" t="s">
        <v>550</v>
      </c>
      <c r="E42" s="119" t="s">
        <v>138</v>
      </c>
      <c r="F42" s="131">
        <f t="shared" si="2"/>
        <v>0</v>
      </c>
      <c r="G42" s="131">
        <f t="shared" si="3"/>
        <v>0</v>
      </c>
    </row>
    <row r="43" spans="1:7" ht="22.05" customHeight="1" thickBot="1" x14ac:dyDescent="0.35">
      <c r="A43" s="126" t="s">
        <v>129</v>
      </c>
      <c r="B43" s="127">
        <f>VLOOKUP($A43,Table22[#All],2,FALSE)</f>
        <v>0</v>
      </c>
      <c r="C43" s="127">
        <f>VLOOKUP($A43,Table22[#All],3,FALSE)</f>
        <v>0</v>
      </c>
      <c r="D43" s="130" t="s">
        <v>550</v>
      </c>
      <c r="E43" s="119" t="s">
        <v>142</v>
      </c>
      <c r="F43" s="131">
        <f t="shared" si="2"/>
        <v>0</v>
      </c>
      <c r="G43" s="131">
        <f t="shared" si="3"/>
        <v>0</v>
      </c>
    </row>
    <row r="44" spans="1:7" ht="22.05" customHeight="1" thickBot="1" x14ac:dyDescent="0.35">
      <c r="A44" s="126" t="s">
        <v>130</v>
      </c>
      <c r="B44" s="127">
        <f>VLOOKUP($A44,Table22[#All],2,FALSE)</f>
        <v>0</v>
      </c>
      <c r="C44" s="127">
        <f>VLOOKUP($A44,Table22[#All],3,FALSE)</f>
        <v>0</v>
      </c>
      <c r="D44" s="130" t="s">
        <v>550</v>
      </c>
      <c r="E44" s="119" t="s">
        <v>144</v>
      </c>
      <c r="F44" s="131">
        <f t="shared" si="2"/>
        <v>0</v>
      </c>
      <c r="G44" s="131">
        <f t="shared" si="3"/>
        <v>0</v>
      </c>
    </row>
    <row r="45" spans="1:7" ht="22.05" customHeight="1" thickBot="1" x14ac:dyDescent="0.35">
      <c r="A45" s="126" t="s">
        <v>137</v>
      </c>
      <c r="B45" s="127">
        <f>VLOOKUP($A45,Table22[#All],2,FALSE)</f>
        <v>0</v>
      </c>
      <c r="C45" s="127">
        <f>VLOOKUP($A45,Table22[#All],3,FALSE)</f>
        <v>0</v>
      </c>
      <c r="D45" s="130" t="s">
        <v>550</v>
      </c>
      <c r="E45" s="119" t="s">
        <v>145</v>
      </c>
      <c r="F45" s="131">
        <f t="shared" si="2"/>
        <v>0</v>
      </c>
      <c r="G45" s="131">
        <f t="shared" si="3"/>
        <v>0</v>
      </c>
    </row>
    <row r="46" spans="1:7" ht="22.05" customHeight="1" thickBot="1" x14ac:dyDescent="0.35">
      <c r="A46" s="126" t="s">
        <v>138</v>
      </c>
      <c r="B46" s="127">
        <f>VLOOKUP($A46,Table22[#All],2,FALSE)</f>
        <v>0</v>
      </c>
      <c r="C46" s="127">
        <f>VLOOKUP($A46,Table22[#All],3,FALSE)</f>
        <v>0</v>
      </c>
      <c r="D46" s="130" t="s">
        <v>613</v>
      </c>
      <c r="E46" s="119"/>
      <c r="F46" s="132"/>
      <c r="G46" s="132"/>
    </row>
    <row r="47" spans="1:7" ht="22.05" customHeight="1" thickBot="1" x14ac:dyDescent="0.35">
      <c r="A47" s="126" t="s">
        <v>139</v>
      </c>
      <c r="B47" s="127">
        <f>VLOOKUP($A47,Table22[#All],2,FALSE)</f>
        <v>0</v>
      </c>
      <c r="C47" s="127">
        <f>VLOOKUP($A47,Table22[#All],3,FALSE)</f>
        <v>0</v>
      </c>
      <c r="D47" s="130" t="s">
        <v>550</v>
      </c>
      <c r="E47" s="119" t="s">
        <v>149</v>
      </c>
      <c r="F47" s="131">
        <f t="shared" ref="F47:G51" si="4">B47</f>
        <v>0</v>
      </c>
      <c r="G47" s="131">
        <f t="shared" si="4"/>
        <v>0</v>
      </c>
    </row>
    <row r="48" spans="1:7" ht="22.05" customHeight="1" thickBot="1" x14ac:dyDescent="0.35">
      <c r="A48" s="126" t="s">
        <v>140</v>
      </c>
      <c r="B48" s="127">
        <f>VLOOKUP($A48,Table22[#All],2,FALSE)</f>
        <v>0</v>
      </c>
      <c r="C48" s="127">
        <f>VLOOKUP($A48,Table22[#All],3,FALSE)</f>
        <v>0</v>
      </c>
      <c r="D48" s="130" t="s">
        <v>550</v>
      </c>
      <c r="E48" s="119" t="s">
        <v>148</v>
      </c>
      <c r="F48" s="131">
        <f t="shared" si="4"/>
        <v>0</v>
      </c>
      <c r="G48" s="131">
        <f t="shared" si="4"/>
        <v>0</v>
      </c>
    </row>
    <row r="49" spans="1:7" ht="22.05" customHeight="1" thickBot="1" x14ac:dyDescent="0.35">
      <c r="A49" s="126" t="s">
        <v>141</v>
      </c>
      <c r="B49" s="127">
        <f>VLOOKUP($A49,Table22[#All],2,FALSE)</f>
        <v>0</v>
      </c>
      <c r="C49" s="127">
        <f>VLOOKUP($A49,Table22[#All],3,FALSE)</f>
        <v>0</v>
      </c>
      <c r="D49" s="130" t="s">
        <v>551</v>
      </c>
      <c r="E49" s="119" t="s">
        <v>150</v>
      </c>
      <c r="F49" s="131">
        <f t="shared" si="4"/>
        <v>0</v>
      </c>
      <c r="G49" s="131">
        <f t="shared" si="4"/>
        <v>0</v>
      </c>
    </row>
    <row r="50" spans="1:7" ht="22.05" customHeight="1" thickBot="1" x14ac:dyDescent="0.35">
      <c r="A50" s="126" t="s">
        <v>142</v>
      </c>
      <c r="B50" s="127">
        <f>VLOOKUP($A50,Table22[#All],2,FALSE)</f>
        <v>0</v>
      </c>
      <c r="C50" s="127">
        <f>VLOOKUP($A50,Table22[#All],3,FALSE)</f>
        <v>0</v>
      </c>
      <c r="D50" s="130" t="s">
        <v>550</v>
      </c>
      <c r="E50" s="119" t="s">
        <v>146</v>
      </c>
      <c r="F50" s="131">
        <f t="shared" si="4"/>
        <v>0</v>
      </c>
      <c r="G50" s="131">
        <f t="shared" si="4"/>
        <v>0</v>
      </c>
    </row>
    <row r="51" spans="1:7" ht="22.05" customHeight="1" thickBot="1" x14ac:dyDescent="0.35">
      <c r="A51" s="126" t="s">
        <v>143</v>
      </c>
      <c r="B51" s="127">
        <f>VLOOKUP($A51,Table22[#All],2,FALSE)</f>
        <v>0</v>
      </c>
      <c r="C51" s="127">
        <f>VLOOKUP($A51,Table22[#All],3,FALSE)</f>
        <v>0</v>
      </c>
      <c r="D51" s="130" t="s">
        <v>550</v>
      </c>
      <c r="E51" s="119" t="s">
        <v>147</v>
      </c>
      <c r="F51" s="131">
        <f t="shared" si="4"/>
        <v>0</v>
      </c>
      <c r="G51" s="131">
        <f t="shared" si="4"/>
        <v>0</v>
      </c>
    </row>
    <row r="52" spans="1:7" ht="22.05" customHeight="1" thickBot="1" x14ac:dyDescent="0.35">
      <c r="A52" s="126" t="s">
        <v>144</v>
      </c>
      <c r="B52" s="127">
        <f>VLOOKUP($A52,Table22[#All],2,FALSE)</f>
        <v>0</v>
      </c>
      <c r="C52" s="127">
        <f>VLOOKUP($A52,Table22[#All],3,FALSE)</f>
        <v>0</v>
      </c>
      <c r="D52" s="130" t="s">
        <v>613</v>
      </c>
      <c r="E52" s="119"/>
      <c r="F52" s="132"/>
      <c r="G52" s="132"/>
    </row>
    <row r="53" spans="1:7" ht="22.05" customHeight="1" thickBot="1" x14ac:dyDescent="0.35">
      <c r="A53" s="126" t="s">
        <v>586</v>
      </c>
      <c r="B53" s="127">
        <f>VLOOKUP($A53,Table22[#All],2,FALSE)</f>
        <v>0</v>
      </c>
      <c r="C53" s="127">
        <f>VLOOKUP($A53,Table22[#All],3,FALSE)</f>
        <v>0</v>
      </c>
      <c r="D53" s="130" t="s">
        <v>550</v>
      </c>
      <c r="E53" s="119" t="s">
        <v>152</v>
      </c>
      <c r="F53" s="131">
        <f t="shared" ref="F53:G59" si="5">B53</f>
        <v>0</v>
      </c>
      <c r="G53" s="131">
        <f t="shared" si="5"/>
        <v>0</v>
      </c>
    </row>
    <row r="54" spans="1:7" ht="22.05" customHeight="1" thickBot="1" x14ac:dyDescent="0.35">
      <c r="A54" s="126" t="s">
        <v>145</v>
      </c>
      <c r="B54" s="127">
        <f>VLOOKUP($A54,Table22[#All],2,FALSE)</f>
        <v>0</v>
      </c>
      <c r="C54" s="127">
        <f>VLOOKUP($A54,Table22[#All],3,FALSE)</f>
        <v>0</v>
      </c>
      <c r="D54" s="130" t="s">
        <v>550</v>
      </c>
      <c r="E54" s="119" t="s">
        <v>153</v>
      </c>
      <c r="F54" s="131">
        <f t="shared" si="5"/>
        <v>0</v>
      </c>
      <c r="G54" s="131">
        <f t="shared" si="5"/>
        <v>0</v>
      </c>
    </row>
    <row r="55" spans="1:7" ht="22.05" customHeight="1" thickBot="1" x14ac:dyDescent="0.35">
      <c r="A55" s="126" t="s">
        <v>146</v>
      </c>
      <c r="B55" s="127">
        <f>VLOOKUP($A55,Table22[#All],2,FALSE)</f>
        <v>0</v>
      </c>
      <c r="C55" s="127">
        <f>VLOOKUP($A55,Table22[#All],3,FALSE)</f>
        <v>0</v>
      </c>
      <c r="D55" s="130" t="s">
        <v>550</v>
      </c>
      <c r="E55" s="119" t="s">
        <v>154</v>
      </c>
      <c r="F55" s="131">
        <f t="shared" si="5"/>
        <v>0</v>
      </c>
      <c r="G55" s="131">
        <f t="shared" si="5"/>
        <v>0</v>
      </c>
    </row>
    <row r="56" spans="1:7" ht="22.05" customHeight="1" thickBot="1" x14ac:dyDescent="0.35">
      <c r="A56" s="126" t="s">
        <v>147</v>
      </c>
      <c r="B56" s="127">
        <f>VLOOKUP($A56,Table22[#All],2,FALSE)</f>
        <v>0</v>
      </c>
      <c r="C56" s="127">
        <f>VLOOKUP($A56,Table22[#All],3,FALSE)</f>
        <v>0</v>
      </c>
      <c r="D56" s="130" t="s">
        <v>550</v>
      </c>
      <c r="E56" s="119" t="s">
        <v>156</v>
      </c>
      <c r="F56" s="131">
        <f t="shared" si="5"/>
        <v>0</v>
      </c>
      <c r="G56" s="131">
        <f t="shared" si="5"/>
        <v>0</v>
      </c>
    </row>
    <row r="57" spans="1:7" ht="22.05" customHeight="1" thickBot="1" x14ac:dyDescent="0.35">
      <c r="A57" s="126" t="s">
        <v>148</v>
      </c>
      <c r="B57" s="127">
        <f>VLOOKUP($A57,Table22[#All],2,FALSE)</f>
        <v>0</v>
      </c>
      <c r="C57" s="127">
        <f>VLOOKUP($A57,Table22[#All],3,FALSE)</f>
        <v>0</v>
      </c>
      <c r="D57" s="130" t="s">
        <v>550</v>
      </c>
      <c r="E57" s="119" t="s">
        <v>157</v>
      </c>
      <c r="F57" s="131">
        <f t="shared" si="5"/>
        <v>0</v>
      </c>
      <c r="G57" s="131">
        <f t="shared" si="5"/>
        <v>0</v>
      </c>
    </row>
    <row r="58" spans="1:7" ht="22.05" customHeight="1" thickBot="1" x14ac:dyDescent="0.35">
      <c r="A58" s="126" t="s">
        <v>149</v>
      </c>
      <c r="B58" s="127">
        <f>VLOOKUP($A58,Table22[#All],2,FALSE)</f>
        <v>0</v>
      </c>
      <c r="C58" s="127">
        <f>VLOOKUP($A58,Table22[#All],3,FALSE)</f>
        <v>0</v>
      </c>
      <c r="D58" s="130" t="s">
        <v>551</v>
      </c>
      <c r="E58" s="119" t="s">
        <v>155</v>
      </c>
      <c r="F58" s="131">
        <f t="shared" si="5"/>
        <v>0</v>
      </c>
      <c r="G58" s="131">
        <f t="shared" si="5"/>
        <v>0</v>
      </c>
    </row>
    <row r="59" spans="1:7" ht="22.05" customHeight="1" thickBot="1" x14ac:dyDescent="0.35">
      <c r="A59" s="126" t="s">
        <v>150</v>
      </c>
      <c r="B59" s="127">
        <f>VLOOKUP($A59,Table22[#All],2,FALSE)</f>
        <v>0</v>
      </c>
      <c r="C59" s="127">
        <f>VLOOKUP($A59,Table22[#All],3,FALSE)</f>
        <v>0</v>
      </c>
      <c r="D59" s="130" t="s">
        <v>551</v>
      </c>
      <c r="E59" s="119" t="s">
        <v>158</v>
      </c>
      <c r="F59" s="131">
        <f t="shared" si="5"/>
        <v>0</v>
      </c>
      <c r="G59" s="131">
        <f t="shared" si="5"/>
        <v>0</v>
      </c>
    </row>
    <row r="60" spans="1:7" ht="22.05" customHeight="1" thickBot="1" x14ac:dyDescent="0.35">
      <c r="A60" s="126" t="s">
        <v>151</v>
      </c>
      <c r="B60" s="127">
        <f>VLOOKUP($A60,Table22[#All],2,FALSE)</f>
        <v>0</v>
      </c>
      <c r="C60" s="127">
        <f>VLOOKUP($A60,Table22[#All],3,FALSE)</f>
        <v>0</v>
      </c>
      <c r="D60" s="130" t="s">
        <v>613</v>
      </c>
      <c r="E60" s="119"/>
      <c r="F60" s="132"/>
      <c r="G60" s="132"/>
    </row>
    <row r="61" spans="1:7" ht="22.05" customHeight="1" thickBot="1" x14ac:dyDescent="0.35">
      <c r="A61" s="126" t="s">
        <v>159</v>
      </c>
      <c r="B61" s="127">
        <f>VLOOKUP($A61,Table22[#All],2,FALSE)</f>
        <v>0</v>
      </c>
      <c r="C61" s="127">
        <f>VLOOKUP($A61,Table22[#All],3,FALSE)</f>
        <v>0</v>
      </c>
      <c r="D61" s="130" t="s">
        <v>550</v>
      </c>
      <c r="E61" s="119" t="s">
        <v>159</v>
      </c>
      <c r="F61" s="131">
        <f t="shared" ref="F61:F90" si="6">B61</f>
        <v>0</v>
      </c>
      <c r="G61" s="131">
        <f t="shared" ref="G61:G90" si="7">C61</f>
        <v>0</v>
      </c>
    </row>
    <row r="62" spans="1:7" ht="22.05" customHeight="1" thickBot="1" x14ac:dyDescent="0.35">
      <c r="A62" s="126" t="s">
        <v>160</v>
      </c>
      <c r="B62" s="127">
        <f>VLOOKUP($A62,Table22[#All],2,FALSE)</f>
        <v>0</v>
      </c>
      <c r="C62" s="127">
        <f>VLOOKUP($A62,Table22[#All],3,FALSE)</f>
        <v>0</v>
      </c>
      <c r="D62" s="130" t="s">
        <v>550</v>
      </c>
      <c r="E62" s="119" t="s">
        <v>161</v>
      </c>
      <c r="F62" s="131">
        <f t="shared" si="6"/>
        <v>0</v>
      </c>
      <c r="G62" s="131">
        <f t="shared" si="7"/>
        <v>0</v>
      </c>
    </row>
    <row r="63" spans="1:7" ht="22.05" customHeight="1" thickBot="1" x14ac:dyDescent="0.35">
      <c r="A63" s="126" t="s">
        <v>161</v>
      </c>
      <c r="B63" s="127">
        <f>VLOOKUP($A63,Table22[#All],2,FALSE)</f>
        <v>0</v>
      </c>
      <c r="C63" s="127">
        <f>VLOOKUP($A63,Table22[#All],3,FALSE)</f>
        <v>0</v>
      </c>
      <c r="D63" s="130" t="s">
        <v>550</v>
      </c>
      <c r="E63" s="119" t="s">
        <v>162</v>
      </c>
      <c r="F63" s="131">
        <f t="shared" si="6"/>
        <v>0</v>
      </c>
      <c r="G63" s="131">
        <f t="shared" si="7"/>
        <v>0</v>
      </c>
    </row>
    <row r="64" spans="1:7" ht="22.05" customHeight="1" thickBot="1" x14ac:dyDescent="0.35">
      <c r="A64" s="126" t="s">
        <v>162</v>
      </c>
      <c r="B64" s="127">
        <f>VLOOKUP($A64,Table22[#All],2,FALSE)</f>
        <v>0</v>
      </c>
      <c r="C64" s="127">
        <f>VLOOKUP($A64,Table22[#All],3,FALSE)</f>
        <v>0</v>
      </c>
      <c r="D64" s="130" t="s">
        <v>550</v>
      </c>
      <c r="E64" s="119" t="s">
        <v>164</v>
      </c>
      <c r="F64" s="131">
        <f t="shared" si="6"/>
        <v>0</v>
      </c>
      <c r="G64" s="131">
        <f t="shared" si="7"/>
        <v>0</v>
      </c>
    </row>
    <row r="65" spans="1:7" ht="22.05" customHeight="1" thickBot="1" x14ac:dyDescent="0.35">
      <c r="A65" s="126" t="s">
        <v>163</v>
      </c>
      <c r="B65" s="127">
        <f>VLOOKUP($A65,Table22[#All],2,FALSE)</f>
        <v>0</v>
      </c>
      <c r="C65" s="127">
        <f>VLOOKUP($A65,Table22[#All],3,FALSE)</f>
        <v>0</v>
      </c>
      <c r="D65" s="130" t="s">
        <v>550</v>
      </c>
      <c r="E65" s="119" t="s">
        <v>165</v>
      </c>
      <c r="F65" s="131">
        <f t="shared" si="6"/>
        <v>0</v>
      </c>
      <c r="G65" s="131">
        <f t="shared" si="7"/>
        <v>0</v>
      </c>
    </row>
    <row r="66" spans="1:7" ht="22.05" customHeight="1" thickBot="1" x14ac:dyDescent="0.35">
      <c r="A66" s="126" t="s">
        <v>164</v>
      </c>
      <c r="B66" s="127">
        <f>VLOOKUP($A66,Table22[#All],2,FALSE)</f>
        <v>0</v>
      </c>
      <c r="C66" s="127">
        <f>VLOOKUP($A66,Table22[#All],3,FALSE)</f>
        <v>0</v>
      </c>
      <c r="D66" s="130" t="s">
        <v>550</v>
      </c>
      <c r="E66" s="119" t="s">
        <v>166</v>
      </c>
      <c r="F66" s="131">
        <f t="shared" si="6"/>
        <v>0</v>
      </c>
      <c r="G66" s="131">
        <f t="shared" si="7"/>
        <v>0</v>
      </c>
    </row>
    <row r="67" spans="1:7" ht="22.05" customHeight="1" thickBot="1" x14ac:dyDescent="0.35">
      <c r="A67" s="126" t="s">
        <v>168</v>
      </c>
      <c r="B67" s="127">
        <f>VLOOKUP($A67,Table22[#All],2,FALSE)</f>
        <v>0</v>
      </c>
      <c r="C67" s="127">
        <f>VLOOKUP($A67,Table22[#All],3,FALSE)</f>
        <v>0</v>
      </c>
      <c r="D67" s="130" t="s">
        <v>550</v>
      </c>
      <c r="E67" s="119" t="s">
        <v>168</v>
      </c>
      <c r="F67" s="131">
        <f t="shared" si="6"/>
        <v>0</v>
      </c>
      <c r="G67" s="131">
        <f t="shared" si="7"/>
        <v>0</v>
      </c>
    </row>
    <row r="68" spans="1:7" ht="22.05" customHeight="1" thickBot="1" x14ac:dyDescent="0.35">
      <c r="A68" s="126" t="s">
        <v>169</v>
      </c>
      <c r="B68" s="127">
        <f>VLOOKUP($A68,Table22[#All],2,FALSE)</f>
        <v>0</v>
      </c>
      <c r="C68" s="127">
        <f>VLOOKUP($A68,Table22[#All],3,FALSE)</f>
        <v>0</v>
      </c>
      <c r="D68" s="130" t="s">
        <v>550</v>
      </c>
      <c r="E68" s="119" t="s">
        <v>170</v>
      </c>
      <c r="F68" s="131">
        <f t="shared" si="6"/>
        <v>0</v>
      </c>
      <c r="G68" s="131">
        <f t="shared" si="7"/>
        <v>0</v>
      </c>
    </row>
    <row r="69" spans="1:7" ht="22.05" customHeight="1" thickBot="1" x14ac:dyDescent="0.35">
      <c r="A69" s="126" t="s">
        <v>170</v>
      </c>
      <c r="B69" s="127">
        <f>VLOOKUP($A69,Table22[#All],2,FALSE)</f>
        <v>0</v>
      </c>
      <c r="C69" s="127">
        <f>VLOOKUP($A69,Table22[#All],3,FALSE)</f>
        <v>0</v>
      </c>
      <c r="D69" s="130" t="s">
        <v>550</v>
      </c>
      <c r="E69" s="119" t="s">
        <v>171</v>
      </c>
      <c r="F69" s="131">
        <f t="shared" si="6"/>
        <v>0</v>
      </c>
      <c r="G69" s="131">
        <f t="shared" si="7"/>
        <v>0</v>
      </c>
    </row>
    <row r="70" spans="1:7" ht="22.05" customHeight="1" thickBot="1" x14ac:dyDescent="0.35">
      <c r="A70" s="126" t="s">
        <v>171</v>
      </c>
      <c r="B70" s="127">
        <f>VLOOKUP($A70,Table22[#All],2,FALSE)</f>
        <v>0</v>
      </c>
      <c r="C70" s="127">
        <f>VLOOKUP($A70,Table22[#All],3,FALSE)</f>
        <v>0</v>
      </c>
      <c r="D70" s="130" t="s">
        <v>550</v>
      </c>
      <c r="E70" s="119" t="s">
        <v>173</v>
      </c>
      <c r="F70" s="131">
        <f t="shared" si="6"/>
        <v>0</v>
      </c>
      <c r="G70" s="131">
        <f t="shared" si="7"/>
        <v>0</v>
      </c>
    </row>
    <row r="71" spans="1:7" ht="22.05" customHeight="1" thickBot="1" x14ac:dyDescent="0.35">
      <c r="A71" s="126" t="s">
        <v>172</v>
      </c>
      <c r="B71" s="127">
        <f>VLOOKUP($A71,Table22[#All],2,FALSE)</f>
        <v>0</v>
      </c>
      <c r="C71" s="127">
        <f>VLOOKUP($A71,Table22[#All],3,FALSE)</f>
        <v>0</v>
      </c>
      <c r="D71" s="130" t="s">
        <v>550</v>
      </c>
      <c r="E71" s="119" t="s">
        <v>174</v>
      </c>
      <c r="F71" s="131">
        <f t="shared" si="6"/>
        <v>0</v>
      </c>
      <c r="G71" s="131">
        <f t="shared" si="7"/>
        <v>0</v>
      </c>
    </row>
    <row r="72" spans="1:7" ht="22.05" customHeight="1" thickBot="1" x14ac:dyDescent="0.35">
      <c r="A72" s="126" t="s">
        <v>173</v>
      </c>
      <c r="B72" s="127">
        <f>VLOOKUP($A72,Table22[#All],2,FALSE)</f>
        <v>0</v>
      </c>
      <c r="C72" s="127">
        <f>VLOOKUP($A72,Table22[#All],3,FALSE)</f>
        <v>0</v>
      </c>
      <c r="D72" s="130" t="s">
        <v>550</v>
      </c>
      <c r="E72" s="119" t="s">
        <v>175</v>
      </c>
      <c r="F72" s="131">
        <f t="shared" si="6"/>
        <v>0</v>
      </c>
      <c r="G72" s="131">
        <f t="shared" si="7"/>
        <v>0</v>
      </c>
    </row>
    <row r="73" spans="1:7" ht="22.05" customHeight="1" thickBot="1" x14ac:dyDescent="0.35">
      <c r="A73" s="126" t="s">
        <v>177</v>
      </c>
      <c r="B73" s="127">
        <f>VLOOKUP($A73,Table22[#All],2,FALSE)</f>
        <v>0</v>
      </c>
      <c r="C73" s="127">
        <f>VLOOKUP($A73,Table22[#All],3,FALSE)</f>
        <v>0</v>
      </c>
      <c r="D73" s="130" t="s">
        <v>550</v>
      </c>
      <c r="E73" s="119" t="s">
        <v>177</v>
      </c>
      <c r="F73" s="131">
        <f t="shared" si="6"/>
        <v>0</v>
      </c>
      <c r="G73" s="131">
        <f t="shared" si="7"/>
        <v>0</v>
      </c>
    </row>
    <row r="74" spans="1:7" ht="22.05" customHeight="1" thickBot="1" x14ac:dyDescent="0.35">
      <c r="A74" s="126" t="s">
        <v>178</v>
      </c>
      <c r="B74" s="127">
        <f>VLOOKUP($A74,Table22[#All],2,FALSE)</f>
        <v>0</v>
      </c>
      <c r="C74" s="127">
        <f>VLOOKUP($A74,Table22[#All],3,FALSE)</f>
        <v>0</v>
      </c>
      <c r="D74" s="130" t="s">
        <v>550</v>
      </c>
      <c r="E74" s="119" t="s">
        <v>178</v>
      </c>
      <c r="F74" s="131">
        <f t="shared" si="6"/>
        <v>0</v>
      </c>
      <c r="G74" s="131">
        <f t="shared" si="7"/>
        <v>0</v>
      </c>
    </row>
    <row r="75" spans="1:7" ht="22.05" customHeight="1" thickBot="1" x14ac:dyDescent="0.35">
      <c r="A75" s="126" t="s">
        <v>179</v>
      </c>
      <c r="B75" s="127">
        <f>VLOOKUP($A75,Table22[#All],2,FALSE)</f>
        <v>0</v>
      </c>
      <c r="C75" s="127">
        <f>VLOOKUP($A75,Table22[#All],3,FALSE)</f>
        <v>0</v>
      </c>
      <c r="D75" s="130" t="s">
        <v>550</v>
      </c>
      <c r="E75" s="119" t="s">
        <v>179</v>
      </c>
      <c r="F75" s="131">
        <f t="shared" si="6"/>
        <v>0</v>
      </c>
      <c r="G75" s="131">
        <f t="shared" si="7"/>
        <v>0</v>
      </c>
    </row>
    <row r="76" spans="1:7" ht="22.05" customHeight="1" thickBot="1" x14ac:dyDescent="0.35">
      <c r="A76" s="126" t="s">
        <v>180</v>
      </c>
      <c r="B76" s="127">
        <f>VLOOKUP($A76,Table22[#All],2,FALSE)</f>
        <v>0</v>
      </c>
      <c r="C76" s="127">
        <f>VLOOKUP($A76,Table22[#All],3,FALSE)</f>
        <v>0</v>
      </c>
      <c r="D76" s="130" t="s">
        <v>550</v>
      </c>
      <c r="E76" s="119" t="s">
        <v>181</v>
      </c>
      <c r="F76" s="131">
        <f t="shared" si="6"/>
        <v>0</v>
      </c>
      <c r="G76" s="131">
        <f t="shared" si="7"/>
        <v>0</v>
      </c>
    </row>
    <row r="77" spans="1:7" ht="22.05" customHeight="1" thickBot="1" x14ac:dyDescent="0.35">
      <c r="A77" s="126" t="s">
        <v>181</v>
      </c>
      <c r="B77" s="127">
        <f>VLOOKUP($A77,Table22[#All],2,FALSE)</f>
        <v>0</v>
      </c>
      <c r="C77" s="127">
        <f>VLOOKUP($A77,Table22[#All],3,FALSE)</f>
        <v>0</v>
      </c>
      <c r="D77" s="130" t="s">
        <v>550</v>
      </c>
      <c r="E77" s="119" t="s">
        <v>182</v>
      </c>
      <c r="F77" s="131">
        <f t="shared" si="6"/>
        <v>0</v>
      </c>
      <c r="G77" s="131">
        <f t="shared" si="7"/>
        <v>0</v>
      </c>
    </row>
    <row r="78" spans="1:7" ht="22.05" customHeight="1" thickBot="1" x14ac:dyDescent="0.35">
      <c r="A78" s="126" t="s">
        <v>182</v>
      </c>
      <c r="B78" s="127">
        <f>VLOOKUP($A78,Table22[#All],2,FALSE)</f>
        <v>0</v>
      </c>
      <c r="C78" s="127">
        <f>VLOOKUP($A78,Table22[#All],3,FALSE)</f>
        <v>0</v>
      </c>
      <c r="D78" s="130" t="s">
        <v>551</v>
      </c>
      <c r="E78" s="119" t="s">
        <v>180</v>
      </c>
      <c r="F78" s="131">
        <f t="shared" si="6"/>
        <v>0</v>
      </c>
      <c r="G78" s="131">
        <f t="shared" si="7"/>
        <v>0</v>
      </c>
    </row>
    <row r="79" spans="1:7" ht="22.05" customHeight="1" thickBot="1" x14ac:dyDescent="0.35">
      <c r="A79" s="126" t="s">
        <v>183</v>
      </c>
      <c r="B79" s="127">
        <f>VLOOKUP($A79,Table22[#All],2,FALSE)</f>
        <v>0</v>
      </c>
      <c r="C79" s="127">
        <f>VLOOKUP($A79,Table22[#All],3,FALSE)</f>
        <v>0</v>
      </c>
      <c r="D79" s="130" t="s">
        <v>550</v>
      </c>
      <c r="E79" s="119" t="s">
        <v>183</v>
      </c>
      <c r="F79" s="131">
        <f t="shared" si="6"/>
        <v>0</v>
      </c>
      <c r="G79" s="131">
        <f t="shared" si="7"/>
        <v>0</v>
      </c>
    </row>
    <row r="80" spans="1:7" ht="22.05" customHeight="1" thickBot="1" x14ac:dyDescent="0.35">
      <c r="A80" s="126" t="s">
        <v>184</v>
      </c>
      <c r="B80" s="127">
        <f>VLOOKUP($A80,Table22[#All],2,FALSE)</f>
        <v>0</v>
      </c>
      <c r="C80" s="127">
        <f>VLOOKUP($A80,Table22[#All],3,FALSE)</f>
        <v>0</v>
      </c>
      <c r="D80" s="130" t="s">
        <v>550</v>
      </c>
      <c r="E80" s="119" t="s">
        <v>184</v>
      </c>
      <c r="F80" s="131">
        <f t="shared" si="6"/>
        <v>0</v>
      </c>
      <c r="G80" s="131">
        <f t="shared" si="7"/>
        <v>0</v>
      </c>
    </row>
    <row r="81" spans="1:7" ht="22.05" customHeight="1" thickBot="1" x14ac:dyDescent="0.35">
      <c r="A81" s="126" t="s">
        <v>185</v>
      </c>
      <c r="B81" s="127">
        <f>VLOOKUP($A81,Table22[#All],2,FALSE)</f>
        <v>0</v>
      </c>
      <c r="C81" s="127">
        <f>VLOOKUP($A81,Table22[#All],3,FALSE)</f>
        <v>0</v>
      </c>
      <c r="D81" s="130" t="s">
        <v>550</v>
      </c>
      <c r="E81" s="119" t="s">
        <v>185</v>
      </c>
      <c r="F81" s="131">
        <f t="shared" si="6"/>
        <v>0</v>
      </c>
      <c r="G81" s="131">
        <f t="shared" si="7"/>
        <v>0</v>
      </c>
    </row>
    <row r="82" spans="1:7" ht="22.05" customHeight="1" thickBot="1" x14ac:dyDescent="0.35">
      <c r="A82" s="126" t="s">
        <v>186</v>
      </c>
      <c r="B82" s="127">
        <f>VLOOKUP($A82,Table22[#All],2,FALSE)</f>
        <v>0</v>
      </c>
      <c r="C82" s="127">
        <f>VLOOKUP($A82,Table22[#All],3,FALSE)</f>
        <v>0</v>
      </c>
      <c r="D82" s="130" t="s">
        <v>550</v>
      </c>
      <c r="E82" s="119" t="s">
        <v>186</v>
      </c>
      <c r="F82" s="131">
        <f t="shared" si="6"/>
        <v>0</v>
      </c>
      <c r="G82" s="131">
        <f t="shared" si="7"/>
        <v>0</v>
      </c>
    </row>
    <row r="83" spans="1:7" ht="22.05" customHeight="1" thickBot="1" x14ac:dyDescent="0.35">
      <c r="A83" s="126" t="s">
        <v>187</v>
      </c>
      <c r="B83" s="127">
        <f>VLOOKUP($A83,Table22[#All],2,FALSE)</f>
        <v>0</v>
      </c>
      <c r="C83" s="127">
        <f>VLOOKUP($A83,Table22[#All],3,FALSE)</f>
        <v>0</v>
      </c>
      <c r="D83" s="130" t="s">
        <v>550</v>
      </c>
      <c r="E83" s="119" t="s">
        <v>187</v>
      </c>
      <c r="F83" s="131">
        <f t="shared" si="6"/>
        <v>0</v>
      </c>
      <c r="G83" s="131">
        <f t="shared" si="7"/>
        <v>0</v>
      </c>
    </row>
    <row r="84" spans="1:7" ht="22.05" customHeight="1" thickBot="1" x14ac:dyDescent="0.35">
      <c r="A84" s="126" t="s">
        <v>188</v>
      </c>
      <c r="B84" s="127">
        <f>VLOOKUP($A84,Table22[#All],2,FALSE)</f>
        <v>0</v>
      </c>
      <c r="C84" s="127">
        <f>VLOOKUP($A84,Table22[#All],3,FALSE)</f>
        <v>0</v>
      </c>
      <c r="D84" s="130" t="s">
        <v>550</v>
      </c>
      <c r="E84" s="119" t="s">
        <v>188</v>
      </c>
      <c r="F84" s="131">
        <f t="shared" si="6"/>
        <v>0</v>
      </c>
      <c r="G84" s="131">
        <f t="shared" si="7"/>
        <v>0</v>
      </c>
    </row>
    <row r="85" spans="1:7" ht="22.05" customHeight="1" thickBot="1" x14ac:dyDescent="0.35">
      <c r="A85" s="126" t="s">
        <v>189</v>
      </c>
      <c r="B85" s="127">
        <f>VLOOKUP($A85,Table22[#All],2,FALSE)</f>
        <v>0</v>
      </c>
      <c r="C85" s="127">
        <f>VLOOKUP($A85,Table22[#All],3,FALSE)</f>
        <v>0</v>
      </c>
      <c r="D85" s="130" t="s">
        <v>550</v>
      </c>
      <c r="E85" s="119" t="s">
        <v>189</v>
      </c>
      <c r="F85" s="131">
        <f t="shared" si="6"/>
        <v>0</v>
      </c>
      <c r="G85" s="131">
        <f t="shared" si="7"/>
        <v>0</v>
      </c>
    </row>
    <row r="86" spans="1:7" ht="22.05" customHeight="1" thickBot="1" x14ac:dyDescent="0.35">
      <c r="A86" s="126" t="s">
        <v>190</v>
      </c>
      <c r="B86" s="127">
        <f>VLOOKUP($A86,Table22[#All],2,FALSE)</f>
        <v>0</v>
      </c>
      <c r="C86" s="127">
        <f>VLOOKUP($A86,Table22[#All],3,FALSE)</f>
        <v>0</v>
      </c>
      <c r="D86" s="130" t="s">
        <v>550</v>
      </c>
      <c r="E86" s="119" t="s">
        <v>190</v>
      </c>
      <c r="F86" s="131">
        <f t="shared" si="6"/>
        <v>0</v>
      </c>
      <c r="G86" s="131">
        <f t="shared" si="7"/>
        <v>0</v>
      </c>
    </row>
    <row r="87" spans="1:7" ht="22.05" customHeight="1" thickBot="1" x14ac:dyDescent="0.35">
      <c r="A87" s="126" t="s">
        <v>191</v>
      </c>
      <c r="B87" s="127">
        <f>VLOOKUP($A87,Table22[#All],2,FALSE)</f>
        <v>0</v>
      </c>
      <c r="C87" s="127">
        <f>VLOOKUP($A87,Table22[#All],3,FALSE)</f>
        <v>0</v>
      </c>
      <c r="D87" s="130" t="s">
        <v>550</v>
      </c>
      <c r="E87" s="119" t="s">
        <v>192</v>
      </c>
      <c r="F87" s="131">
        <f t="shared" si="6"/>
        <v>0</v>
      </c>
      <c r="G87" s="131">
        <f t="shared" si="7"/>
        <v>0</v>
      </c>
    </row>
    <row r="88" spans="1:7" ht="22.05" customHeight="1" thickBot="1" x14ac:dyDescent="0.35">
      <c r="A88" s="126" t="s">
        <v>192</v>
      </c>
      <c r="B88" s="127">
        <f>VLOOKUP($A88,Table22[#All],2,FALSE)</f>
        <v>0</v>
      </c>
      <c r="C88" s="127">
        <f>VLOOKUP($A88,Table22[#All],3,FALSE)</f>
        <v>0</v>
      </c>
      <c r="D88" s="130" t="s">
        <v>550</v>
      </c>
      <c r="E88" s="119" t="s">
        <v>193</v>
      </c>
      <c r="F88" s="131">
        <f t="shared" si="6"/>
        <v>0</v>
      </c>
      <c r="G88" s="131">
        <f t="shared" si="7"/>
        <v>0</v>
      </c>
    </row>
    <row r="89" spans="1:7" ht="22.05" customHeight="1" thickBot="1" x14ac:dyDescent="0.35">
      <c r="A89" s="126" t="s">
        <v>193</v>
      </c>
      <c r="B89" s="127">
        <f>VLOOKUP($A89,Table22[#All],2,FALSE)</f>
        <v>0</v>
      </c>
      <c r="C89" s="127">
        <f>VLOOKUP($A89,Table22[#All],3,FALSE)</f>
        <v>0</v>
      </c>
      <c r="D89" s="130" t="s">
        <v>551</v>
      </c>
      <c r="E89" s="119" t="s">
        <v>191</v>
      </c>
      <c r="F89" s="131">
        <f t="shared" si="6"/>
        <v>0</v>
      </c>
      <c r="G89" s="131">
        <f t="shared" si="7"/>
        <v>0</v>
      </c>
    </row>
    <row r="90" spans="1:7" ht="22.05" customHeight="1" thickBot="1" x14ac:dyDescent="0.35">
      <c r="A90" s="126" t="s">
        <v>194</v>
      </c>
      <c r="B90" s="127">
        <f>VLOOKUP($A90,Table22[#All],2,FALSE)</f>
        <v>0</v>
      </c>
      <c r="C90" s="127">
        <f>VLOOKUP($A90,Table22[#All],3,FALSE)</f>
        <v>0</v>
      </c>
      <c r="D90" s="130" t="s">
        <v>551</v>
      </c>
      <c r="E90" s="119" t="s">
        <v>194</v>
      </c>
      <c r="F90" s="131">
        <f t="shared" si="6"/>
        <v>0</v>
      </c>
      <c r="G90" s="131">
        <f t="shared" si="7"/>
        <v>0</v>
      </c>
    </row>
    <row r="91" spans="1:7" ht="22.05" customHeight="1" thickBot="1" x14ac:dyDescent="0.35">
      <c r="A91" s="126" t="s">
        <v>552</v>
      </c>
      <c r="B91" s="127">
        <f>VLOOKUP($A91,Table22[#All],2,FALSE)</f>
        <v>0</v>
      </c>
      <c r="C91" s="127">
        <f>VLOOKUP($A91,Table22[#All],3,FALSE)</f>
        <v>0</v>
      </c>
      <c r="D91" s="130" t="s">
        <v>613</v>
      </c>
      <c r="E91" s="119"/>
      <c r="F91" s="132"/>
      <c r="G91" s="132"/>
    </row>
    <row r="92" spans="1:7" ht="22.05" customHeight="1" thickBot="1" x14ac:dyDescent="0.35">
      <c r="A92" s="126" t="s">
        <v>195</v>
      </c>
      <c r="B92" s="127">
        <f>VLOOKUP($A92,Table22[#All],2,FALSE)</f>
        <v>0</v>
      </c>
      <c r="C92" s="127">
        <f>VLOOKUP($A92,Table22[#All],3,FALSE)</f>
        <v>0</v>
      </c>
      <c r="D92" s="130" t="s">
        <v>550</v>
      </c>
      <c r="E92" s="126" t="s">
        <v>195</v>
      </c>
      <c r="F92" s="131">
        <f t="shared" ref="F92:F119" si="8">B92</f>
        <v>0</v>
      </c>
      <c r="G92" s="131">
        <f t="shared" ref="G92:G119" si="9">C92</f>
        <v>0</v>
      </c>
    </row>
    <row r="93" spans="1:7" ht="22.05" customHeight="1" thickBot="1" x14ac:dyDescent="0.35">
      <c r="A93" s="126" t="s">
        <v>196</v>
      </c>
      <c r="B93" s="127">
        <f>VLOOKUP($A93,Table22[#All],2,FALSE)</f>
        <v>0</v>
      </c>
      <c r="C93" s="127">
        <f>VLOOKUP($A93,Table22[#All],3,FALSE)</f>
        <v>0</v>
      </c>
      <c r="D93" s="130" t="s">
        <v>550</v>
      </c>
      <c r="E93" s="126" t="s">
        <v>196</v>
      </c>
      <c r="F93" s="131">
        <f t="shared" si="8"/>
        <v>0</v>
      </c>
      <c r="G93" s="131">
        <f t="shared" si="9"/>
        <v>0</v>
      </c>
    </row>
    <row r="94" spans="1:7" ht="22.05" customHeight="1" thickBot="1" x14ac:dyDescent="0.35">
      <c r="A94" s="126" t="s">
        <v>197</v>
      </c>
      <c r="B94" s="127">
        <f>VLOOKUP($A94,Table22[#All],2,FALSE)</f>
        <v>0</v>
      </c>
      <c r="C94" s="127">
        <f>VLOOKUP($A94,Table22[#All],3,FALSE)</f>
        <v>0</v>
      </c>
      <c r="D94" s="130" t="s">
        <v>550</v>
      </c>
      <c r="E94" s="126" t="s">
        <v>197</v>
      </c>
      <c r="F94" s="131">
        <f t="shared" si="8"/>
        <v>0</v>
      </c>
      <c r="G94" s="131">
        <f t="shared" si="9"/>
        <v>0</v>
      </c>
    </row>
    <row r="95" spans="1:7" ht="22.05" customHeight="1" thickBot="1" x14ac:dyDescent="0.35">
      <c r="A95" s="126" t="s">
        <v>198</v>
      </c>
      <c r="B95" s="127">
        <f>VLOOKUP($A95,Table22[#All],2,FALSE)</f>
        <v>0</v>
      </c>
      <c r="C95" s="127">
        <f>VLOOKUP($A95,Table22[#All],3,FALSE)</f>
        <v>0</v>
      </c>
      <c r="D95" s="130" t="s">
        <v>550</v>
      </c>
      <c r="E95" s="126" t="s">
        <v>198</v>
      </c>
      <c r="F95" s="131">
        <f t="shared" si="8"/>
        <v>0</v>
      </c>
      <c r="G95" s="131">
        <f t="shared" si="9"/>
        <v>0</v>
      </c>
    </row>
    <row r="96" spans="1:7" ht="22.05" customHeight="1" thickBot="1" x14ac:dyDescent="0.35">
      <c r="A96" s="126" t="s">
        <v>199</v>
      </c>
      <c r="B96" s="127">
        <f>VLOOKUP($A96,Table22[#All],2,FALSE)</f>
        <v>0</v>
      </c>
      <c r="C96" s="127">
        <f>VLOOKUP($A96,Table22[#All],3,FALSE)</f>
        <v>0</v>
      </c>
      <c r="D96" s="130" t="s">
        <v>550</v>
      </c>
      <c r="E96" s="126" t="s">
        <v>199</v>
      </c>
      <c r="F96" s="131">
        <f t="shared" si="8"/>
        <v>0</v>
      </c>
      <c r="G96" s="131">
        <f t="shared" si="9"/>
        <v>0</v>
      </c>
    </row>
    <row r="97" spans="1:7" ht="22.05" customHeight="1" thickBot="1" x14ac:dyDescent="0.35">
      <c r="A97" s="126" t="s">
        <v>200</v>
      </c>
      <c r="B97" s="127">
        <f>VLOOKUP($A97,Table22[#All],2,FALSE)</f>
        <v>0</v>
      </c>
      <c r="C97" s="127">
        <f>VLOOKUP($A97,Table22[#All],3,FALSE)</f>
        <v>0</v>
      </c>
      <c r="D97" s="130" t="s">
        <v>550</v>
      </c>
      <c r="E97" s="126" t="s">
        <v>200</v>
      </c>
      <c r="F97" s="131">
        <f t="shared" si="8"/>
        <v>0</v>
      </c>
      <c r="G97" s="131">
        <f t="shared" si="9"/>
        <v>0</v>
      </c>
    </row>
    <row r="98" spans="1:7" ht="22.05" customHeight="1" thickBot="1" x14ac:dyDescent="0.35">
      <c r="A98" s="126" t="s">
        <v>201</v>
      </c>
      <c r="B98" s="127">
        <f>VLOOKUP($A98,Table22[#All],2,FALSE)</f>
        <v>0</v>
      </c>
      <c r="C98" s="127">
        <f>VLOOKUP($A98,Table22[#All],3,FALSE)</f>
        <v>0</v>
      </c>
      <c r="D98" s="130" t="s">
        <v>550</v>
      </c>
      <c r="E98" s="126" t="s">
        <v>201</v>
      </c>
      <c r="F98" s="131">
        <f t="shared" si="8"/>
        <v>0</v>
      </c>
      <c r="G98" s="131">
        <f t="shared" si="9"/>
        <v>0</v>
      </c>
    </row>
    <row r="99" spans="1:7" ht="22.05" customHeight="1" thickBot="1" x14ac:dyDescent="0.35">
      <c r="A99" s="126" t="s">
        <v>202</v>
      </c>
      <c r="B99" s="127">
        <f>VLOOKUP($A99,Table22[#All],2,FALSE)</f>
        <v>0</v>
      </c>
      <c r="C99" s="127">
        <f>VLOOKUP($A99,Table22[#All],3,FALSE)</f>
        <v>0</v>
      </c>
      <c r="D99" s="130" t="s">
        <v>550</v>
      </c>
      <c r="E99" s="126" t="s">
        <v>202</v>
      </c>
      <c r="F99" s="131">
        <f t="shared" si="8"/>
        <v>0</v>
      </c>
      <c r="G99" s="131">
        <f t="shared" si="9"/>
        <v>0</v>
      </c>
    </row>
    <row r="100" spans="1:7" ht="22.05" customHeight="1" thickBot="1" x14ac:dyDescent="0.35">
      <c r="A100" s="126" t="s">
        <v>203</v>
      </c>
      <c r="B100" s="127">
        <f>VLOOKUP($A100,Table22[#All],2,FALSE)</f>
        <v>0</v>
      </c>
      <c r="C100" s="127">
        <f>VLOOKUP($A100,Table22[#All],3,FALSE)</f>
        <v>0</v>
      </c>
      <c r="D100" s="130" t="s">
        <v>550</v>
      </c>
      <c r="E100" s="126" t="s">
        <v>203</v>
      </c>
      <c r="F100" s="131">
        <f t="shared" si="8"/>
        <v>0</v>
      </c>
      <c r="G100" s="131">
        <f t="shared" si="9"/>
        <v>0</v>
      </c>
    </row>
    <row r="101" spans="1:7" ht="22.05" customHeight="1" thickBot="1" x14ac:dyDescent="0.35">
      <c r="A101" s="126" t="s">
        <v>204</v>
      </c>
      <c r="B101" s="127">
        <f>VLOOKUP($A101,Table22[#All],2,FALSE)</f>
        <v>0</v>
      </c>
      <c r="C101" s="127">
        <f>VLOOKUP($A101,Table22[#All],3,FALSE)</f>
        <v>0</v>
      </c>
      <c r="D101" s="130" t="s">
        <v>550</v>
      </c>
      <c r="E101" s="126" t="s">
        <v>204</v>
      </c>
      <c r="F101" s="131">
        <f t="shared" si="8"/>
        <v>0</v>
      </c>
      <c r="G101" s="131">
        <f t="shared" si="9"/>
        <v>0</v>
      </c>
    </row>
    <row r="102" spans="1:7" ht="22.05" customHeight="1" thickBot="1" x14ac:dyDescent="0.35">
      <c r="A102" s="126" t="s">
        <v>205</v>
      </c>
      <c r="B102" s="127">
        <f>VLOOKUP($A102,Table22[#All],2,FALSE)</f>
        <v>0</v>
      </c>
      <c r="C102" s="127">
        <f>VLOOKUP($A102,Table22[#All],3,FALSE)</f>
        <v>0</v>
      </c>
      <c r="D102" s="130" t="s">
        <v>550</v>
      </c>
      <c r="E102" s="126" t="s">
        <v>205</v>
      </c>
      <c r="F102" s="131">
        <f t="shared" si="8"/>
        <v>0</v>
      </c>
      <c r="G102" s="131">
        <f t="shared" si="9"/>
        <v>0</v>
      </c>
    </row>
    <row r="103" spans="1:7" ht="22.05" customHeight="1" thickBot="1" x14ac:dyDescent="0.35">
      <c r="A103" s="126" t="s">
        <v>206</v>
      </c>
      <c r="B103" s="127">
        <f>VLOOKUP($A103,Table22[#All],2,FALSE)</f>
        <v>0</v>
      </c>
      <c r="C103" s="127">
        <f>VLOOKUP($A103,Table22[#All],3,FALSE)</f>
        <v>0</v>
      </c>
      <c r="D103" s="130" t="s">
        <v>550</v>
      </c>
      <c r="E103" s="126" t="s">
        <v>206</v>
      </c>
      <c r="F103" s="131">
        <f t="shared" si="8"/>
        <v>0</v>
      </c>
      <c r="G103" s="131">
        <f t="shared" si="9"/>
        <v>0</v>
      </c>
    </row>
    <row r="104" spans="1:7" ht="22.05" customHeight="1" thickBot="1" x14ac:dyDescent="0.35">
      <c r="A104" s="126" t="s">
        <v>207</v>
      </c>
      <c r="B104" s="127">
        <f>VLOOKUP($A104,Table22[#All],2,FALSE)</f>
        <v>0</v>
      </c>
      <c r="C104" s="127">
        <f>VLOOKUP($A104,Table22[#All],3,FALSE)</f>
        <v>0</v>
      </c>
      <c r="D104" s="130" t="s">
        <v>550</v>
      </c>
      <c r="E104" s="126" t="s">
        <v>207</v>
      </c>
      <c r="F104" s="131">
        <f t="shared" si="8"/>
        <v>0</v>
      </c>
      <c r="G104" s="131">
        <f t="shared" si="9"/>
        <v>0</v>
      </c>
    </row>
    <row r="105" spans="1:7" ht="22.05" customHeight="1" thickBot="1" x14ac:dyDescent="0.35">
      <c r="A105" s="126" t="s">
        <v>208</v>
      </c>
      <c r="B105" s="127">
        <f>VLOOKUP($A105,Table22[#All],2,FALSE)</f>
        <v>0</v>
      </c>
      <c r="C105" s="127">
        <f>VLOOKUP($A105,Table22[#All],3,FALSE)</f>
        <v>0</v>
      </c>
      <c r="D105" s="130" t="s">
        <v>550</v>
      </c>
      <c r="E105" s="126" t="s">
        <v>208</v>
      </c>
      <c r="F105" s="131">
        <f t="shared" si="8"/>
        <v>0</v>
      </c>
      <c r="G105" s="131">
        <f t="shared" si="9"/>
        <v>0</v>
      </c>
    </row>
    <row r="106" spans="1:7" ht="22.05" customHeight="1" thickBot="1" x14ac:dyDescent="0.35">
      <c r="A106" s="126" t="s">
        <v>209</v>
      </c>
      <c r="B106" s="127">
        <f>VLOOKUP($A106,Table22[#All],2,FALSE)</f>
        <v>0</v>
      </c>
      <c r="C106" s="127">
        <f>VLOOKUP($A106,Table22[#All],3,FALSE)</f>
        <v>0</v>
      </c>
      <c r="D106" s="130" t="s">
        <v>550</v>
      </c>
      <c r="E106" s="126" t="s">
        <v>209</v>
      </c>
      <c r="F106" s="131">
        <f t="shared" si="8"/>
        <v>0</v>
      </c>
      <c r="G106" s="131">
        <f t="shared" si="9"/>
        <v>0</v>
      </c>
    </row>
    <row r="107" spans="1:7" ht="22.05" customHeight="1" thickBot="1" x14ac:dyDescent="0.35">
      <c r="A107" s="126" t="s">
        <v>210</v>
      </c>
      <c r="B107" s="127">
        <f>VLOOKUP($A107,Table22[#All],2,FALSE)</f>
        <v>0</v>
      </c>
      <c r="C107" s="127">
        <f>VLOOKUP($A107,Table22[#All],3,FALSE)</f>
        <v>0</v>
      </c>
      <c r="D107" s="130" t="s">
        <v>550</v>
      </c>
      <c r="E107" s="126" t="s">
        <v>210</v>
      </c>
      <c r="F107" s="131">
        <f t="shared" si="8"/>
        <v>0</v>
      </c>
      <c r="G107" s="131">
        <f t="shared" si="9"/>
        <v>0</v>
      </c>
    </row>
    <row r="108" spans="1:7" ht="22.05" customHeight="1" thickBot="1" x14ac:dyDescent="0.35">
      <c r="A108" s="126" t="s">
        <v>211</v>
      </c>
      <c r="B108" s="127">
        <f>VLOOKUP($A108,Table22[#All],2,FALSE)</f>
        <v>0</v>
      </c>
      <c r="C108" s="127">
        <f>VLOOKUP($A108,Table22[#All],3,FALSE)</f>
        <v>0</v>
      </c>
      <c r="D108" s="130" t="s">
        <v>550</v>
      </c>
      <c r="E108" s="126" t="s">
        <v>211</v>
      </c>
      <c r="F108" s="131">
        <f t="shared" si="8"/>
        <v>0</v>
      </c>
      <c r="G108" s="131">
        <f t="shared" si="9"/>
        <v>0</v>
      </c>
    </row>
    <row r="109" spans="1:7" ht="22.05" customHeight="1" thickBot="1" x14ac:dyDescent="0.35">
      <c r="A109" s="126" t="s">
        <v>212</v>
      </c>
      <c r="B109" s="127">
        <f>VLOOKUP($A109,Table22[#All],2,FALSE)</f>
        <v>0</v>
      </c>
      <c r="C109" s="127">
        <f>VLOOKUP($A109,Table22[#All],3,FALSE)</f>
        <v>0</v>
      </c>
      <c r="D109" s="130" t="s">
        <v>550</v>
      </c>
      <c r="E109" s="126" t="s">
        <v>212</v>
      </c>
      <c r="F109" s="131">
        <f t="shared" si="8"/>
        <v>0</v>
      </c>
      <c r="G109" s="131">
        <f t="shared" si="9"/>
        <v>0</v>
      </c>
    </row>
    <row r="110" spans="1:7" ht="22.05" customHeight="1" thickBot="1" x14ac:dyDescent="0.35">
      <c r="A110" s="126" t="s">
        <v>213</v>
      </c>
      <c r="B110" s="127">
        <f>VLOOKUP($A110,Table22[#All],2,FALSE)</f>
        <v>0</v>
      </c>
      <c r="C110" s="127">
        <f>VLOOKUP($A110,Table22[#All],3,FALSE)</f>
        <v>0</v>
      </c>
      <c r="D110" s="130" t="s">
        <v>550</v>
      </c>
      <c r="E110" s="126" t="s">
        <v>213</v>
      </c>
      <c r="F110" s="131">
        <f t="shared" si="8"/>
        <v>0</v>
      </c>
      <c r="G110" s="131">
        <f t="shared" si="9"/>
        <v>0</v>
      </c>
    </row>
    <row r="111" spans="1:7" ht="22.05" customHeight="1" thickBot="1" x14ac:dyDescent="0.35">
      <c r="A111" s="126" t="s">
        <v>214</v>
      </c>
      <c r="B111" s="127">
        <f>VLOOKUP($A111,Table22[#All],2,FALSE)</f>
        <v>0</v>
      </c>
      <c r="C111" s="127">
        <f>VLOOKUP($A111,Table22[#All],3,FALSE)</f>
        <v>0</v>
      </c>
      <c r="D111" s="130" t="s">
        <v>550</v>
      </c>
      <c r="E111" s="126" t="s">
        <v>214</v>
      </c>
      <c r="F111" s="131">
        <f t="shared" si="8"/>
        <v>0</v>
      </c>
      <c r="G111" s="131">
        <f t="shared" si="9"/>
        <v>0</v>
      </c>
    </row>
    <row r="112" spans="1:7" ht="22.05" customHeight="1" thickBot="1" x14ac:dyDescent="0.35">
      <c r="A112" s="126" t="s">
        <v>215</v>
      </c>
      <c r="B112" s="127">
        <f>VLOOKUP($A112,Table22[#All],2,FALSE)</f>
        <v>0</v>
      </c>
      <c r="C112" s="127">
        <f>VLOOKUP($A112,Table22[#All],3,FALSE)</f>
        <v>0</v>
      </c>
      <c r="D112" s="130" t="s">
        <v>550</v>
      </c>
      <c r="E112" s="126" t="s">
        <v>215</v>
      </c>
      <c r="F112" s="131">
        <f t="shared" si="8"/>
        <v>0</v>
      </c>
      <c r="G112" s="131">
        <f t="shared" si="9"/>
        <v>0</v>
      </c>
    </row>
    <row r="113" spans="1:7" ht="22.05" customHeight="1" thickBot="1" x14ac:dyDescent="0.35">
      <c r="A113" s="126" t="s">
        <v>216</v>
      </c>
      <c r="B113" s="127">
        <f>VLOOKUP($A113,Table22[#All],2,FALSE)</f>
        <v>0</v>
      </c>
      <c r="C113" s="127">
        <f>VLOOKUP($A113,Table22[#All],3,FALSE)</f>
        <v>0</v>
      </c>
      <c r="D113" s="130" t="s">
        <v>550</v>
      </c>
      <c r="E113" s="126" t="s">
        <v>216</v>
      </c>
      <c r="F113" s="131">
        <f t="shared" si="8"/>
        <v>0</v>
      </c>
      <c r="G113" s="131">
        <f t="shared" si="9"/>
        <v>0</v>
      </c>
    </row>
    <row r="114" spans="1:7" ht="22.05" customHeight="1" thickBot="1" x14ac:dyDescent="0.35">
      <c r="A114" s="126" t="s">
        <v>217</v>
      </c>
      <c r="B114" s="127">
        <f>VLOOKUP($A114,Table22[#All],2,FALSE)</f>
        <v>0</v>
      </c>
      <c r="C114" s="127">
        <f>VLOOKUP($A114,Table22[#All],3,FALSE)</f>
        <v>0</v>
      </c>
      <c r="D114" s="130" t="s">
        <v>550</v>
      </c>
      <c r="E114" s="126" t="s">
        <v>217</v>
      </c>
      <c r="F114" s="131">
        <f t="shared" si="8"/>
        <v>0</v>
      </c>
      <c r="G114" s="131">
        <f t="shared" si="9"/>
        <v>0</v>
      </c>
    </row>
    <row r="115" spans="1:7" ht="22.05" customHeight="1" thickBot="1" x14ac:dyDescent="0.35">
      <c r="A115" s="126" t="s">
        <v>218</v>
      </c>
      <c r="B115" s="127">
        <f>VLOOKUP($A115,Table22[#All],2,FALSE)</f>
        <v>0</v>
      </c>
      <c r="C115" s="127">
        <f>VLOOKUP($A115,Table22[#All],3,FALSE)</f>
        <v>0</v>
      </c>
      <c r="D115" s="130" t="s">
        <v>550</v>
      </c>
      <c r="E115" s="126" t="s">
        <v>218</v>
      </c>
      <c r="F115" s="131">
        <f t="shared" si="8"/>
        <v>0</v>
      </c>
      <c r="G115" s="131">
        <f t="shared" si="9"/>
        <v>0</v>
      </c>
    </row>
    <row r="116" spans="1:7" ht="22.05" customHeight="1" thickBot="1" x14ac:dyDescent="0.35">
      <c r="A116" s="126" t="s">
        <v>219</v>
      </c>
      <c r="B116" s="127">
        <f>VLOOKUP($A116,Table22[#All],2,FALSE)</f>
        <v>0</v>
      </c>
      <c r="C116" s="127">
        <f>VLOOKUP($A116,Table22[#All],3,FALSE)</f>
        <v>0</v>
      </c>
      <c r="D116" s="130" t="s">
        <v>550</v>
      </c>
      <c r="E116" s="126" t="s">
        <v>219</v>
      </c>
      <c r="F116" s="131">
        <f t="shared" si="8"/>
        <v>0</v>
      </c>
      <c r="G116" s="131">
        <f t="shared" si="9"/>
        <v>0</v>
      </c>
    </row>
    <row r="117" spans="1:7" ht="22.05" customHeight="1" thickBot="1" x14ac:dyDescent="0.35">
      <c r="A117" s="126" t="s">
        <v>220</v>
      </c>
      <c r="B117" s="127">
        <f>VLOOKUP($A117,Table22[#All],2,FALSE)</f>
        <v>0</v>
      </c>
      <c r="C117" s="127">
        <f>VLOOKUP($A117,Table22[#All],3,FALSE)</f>
        <v>0</v>
      </c>
      <c r="D117" s="130" t="s">
        <v>550</v>
      </c>
      <c r="E117" s="126" t="s">
        <v>220</v>
      </c>
      <c r="F117" s="131">
        <f t="shared" si="8"/>
        <v>0</v>
      </c>
      <c r="G117" s="131">
        <f t="shared" si="9"/>
        <v>0</v>
      </c>
    </row>
    <row r="118" spans="1:7" ht="22.05" customHeight="1" thickBot="1" x14ac:dyDescent="0.35">
      <c r="A118" s="126" t="s">
        <v>221</v>
      </c>
      <c r="B118" s="127">
        <f>VLOOKUP($A118,Table22[#All],2,FALSE)</f>
        <v>0</v>
      </c>
      <c r="C118" s="127">
        <f>VLOOKUP($A118,Table22[#All],3,FALSE)</f>
        <v>0</v>
      </c>
      <c r="D118" s="130" t="s">
        <v>550</v>
      </c>
      <c r="E118" s="126" t="s">
        <v>221</v>
      </c>
      <c r="F118" s="131">
        <f t="shared" si="8"/>
        <v>0</v>
      </c>
      <c r="G118" s="131">
        <f t="shared" si="9"/>
        <v>0</v>
      </c>
    </row>
    <row r="119" spans="1:7" ht="22.05" customHeight="1" thickBot="1" x14ac:dyDescent="0.35">
      <c r="A119" s="126" t="s">
        <v>557</v>
      </c>
      <c r="B119" s="127">
        <f>VLOOKUP($A119,Table22[#All],2,FALSE)</f>
        <v>0</v>
      </c>
      <c r="C119" s="127">
        <f>VLOOKUP($A119,Table22[#All],3,FALSE)</f>
        <v>0</v>
      </c>
      <c r="D119" s="130" t="s">
        <v>550</v>
      </c>
      <c r="E119" s="119" t="s">
        <v>363</v>
      </c>
      <c r="F119" s="131">
        <f t="shared" si="8"/>
        <v>0</v>
      </c>
      <c r="G119" s="131">
        <f t="shared" si="9"/>
        <v>0</v>
      </c>
    </row>
    <row r="120" spans="1:7" ht="22.05" customHeight="1" thickBot="1" x14ac:dyDescent="0.35">
      <c r="A120" s="126" t="s">
        <v>558</v>
      </c>
      <c r="B120" s="127">
        <f>VLOOKUP($A120,Table22[#All],2,FALSE)</f>
        <v>0</v>
      </c>
      <c r="C120" s="127">
        <f>VLOOKUP($A120,Table22[#All],3,FALSE)</f>
        <v>0</v>
      </c>
      <c r="D120" s="130" t="s">
        <v>613</v>
      </c>
      <c r="E120" s="119"/>
      <c r="F120" s="132"/>
      <c r="G120" s="132"/>
    </row>
    <row r="121" spans="1:7" ht="22.05" customHeight="1" thickBot="1" x14ac:dyDescent="0.35">
      <c r="A121" s="126" t="s">
        <v>559</v>
      </c>
      <c r="B121" s="127">
        <f>VLOOKUP($A121,Table22[#All],2,FALSE)</f>
        <v>0</v>
      </c>
      <c r="C121" s="127">
        <f>VLOOKUP($A121,Table22[#All],3,FALSE)</f>
        <v>0</v>
      </c>
      <c r="D121" s="130" t="s">
        <v>613</v>
      </c>
      <c r="E121" s="119"/>
      <c r="F121" s="132"/>
      <c r="G121" s="132"/>
    </row>
    <row r="122" spans="1:7" ht="22.05" customHeight="1" thickBot="1" x14ac:dyDescent="0.35">
      <c r="A122" s="126" t="s">
        <v>560</v>
      </c>
      <c r="B122" s="127">
        <f>VLOOKUP($A122,Table22[#All],2,FALSE)</f>
        <v>0</v>
      </c>
      <c r="C122" s="127">
        <f>VLOOKUP($A122,Table22[#All],3,FALSE)</f>
        <v>0</v>
      </c>
      <c r="D122" s="130" t="s">
        <v>613</v>
      </c>
      <c r="E122" s="119"/>
      <c r="F122" s="132"/>
      <c r="G122" s="132"/>
    </row>
    <row r="123" spans="1:7" ht="22.05" customHeight="1" thickBot="1" x14ac:dyDescent="0.35">
      <c r="A123" s="126" t="s">
        <v>561</v>
      </c>
      <c r="B123" s="127">
        <f>VLOOKUP($A123,Table22[#All],2,FALSE)</f>
        <v>0</v>
      </c>
      <c r="C123" s="127">
        <f>VLOOKUP($A123,Table22[#All],3,FALSE)</f>
        <v>0</v>
      </c>
      <c r="D123" s="130" t="s">
        <v>551</v>
      </c>
      <c r="E123" s="119" t="s">
        <v>366</v>
      </c>
      <c r="F123" s="131">
        <f>B123</f>
        <v>0</v>
      </c>
      <c r="G123" s="131">
        <f>C123</f>
        <v>0</v>
      </c>
    </row>
    <row r="124" spans="1:7" ht="22.05" customHeight="1" thickBot="1" x14ac:dyDescent="0.35">
      <c r="A124" s="126" t="s">
        <v>562</v>
      </c>
      <c r="B124" s="127">
        <f>VLOOKUP($A124,Table22[#All],2,FALSE)</f>
        <v>0</v>
      </c>
      <c r="C124" s="127">
        <f>VLOOKUP($A124,Table22[#All],3,FALSE)</f>
        <v>0</v>
      </c>
      <c r="D124" s="130" t="s">
        <v>551</v>
      </c>
      <c r="E124" s="119" t="s">
        <v>365</v>
      </c>
      <c r="F124" s="131">
        <f>B124</f>
        <v>0</v>
      </c>
      <c r="G124" s="131">
        <f>C124</f>
        <v>0</v>
      </c>
    </row>
    <row r="125" spans="1:7" ht="22.05" customHeight="1" thickBot="1" x14ac:dyDescent="0.35">
      <c r="A125" s="126" t="s">
        <v>563</v>
      </c>
      <c r="B125" s="127">
        <f>VLOOKUP($A125,Table22[#All],2,FALSE)</f>
        <v>0</v>
      </c>
      <c r="C125" s="127">
        <f>VLOOKUP($A125,Table22[#All],3,FALSE)</f>
        <v>0</v>
      </c>
      <c r="D125" s="130" t="s">
        <v>613</v>
      </c>
      <c r="E125" s="119"/>
      <c r="F125" s="132"/>
      <c r="G125" s="132"/>
    </row>
    <row r="126" spans="1:7" ht="22.05" customHeight="1" thickBot="1" x14ac:dyDescent="0.35">
      <c r="A126" s="126" t="s">
        <v>564</v>
      </c>
      <c r="B126" s="127">
        <f>VLOOKUP($A126,Table22[#All],2,FALSE)</f>
        <v>0</v>
      </c>
      <c r="C126" s="127">
        <f>VLOOKUP($A126,Table22[#All],3,FALSE)</f>
        <v>0</v>
      </c>
      <c r="D126" s="130" t="s">
        <v>613</v>
      </c>
      <c r="E126" s="119"/>
      <c r="F126" s="132"/>
      <c r="G126" s="132"/>
    </row>
    <row r="127" spans="1:7" ht="22.05" customHeight="1" thickBot="1" x14ac:dyDescent="0.35">
      <c r="A127" s="126" t="s">
        <v>565</v>
      </c>
      <c r="B127" s="127">
        <f>VLOOKUP($A127,Table22[#All],2,FALSE)</f>
        <v>0</v>
      </c>
      <c r="C127" s="127">
        <f>VLOOKUP($A127,Table22[#All],3,FALSE)</f>
        <v>0</v>
      </c>
      <c r="D127" s="130" t="s">
        <v>550</v>
      </c>
      <c r="E127" s="119" t="s">
        <v>368</v>
      </c>
      <c r="F127" s="131">
        <f>B127</f>
        <v>0</v>
      </c>
      <c r="G127" s="131">
        <f>C127</f>
        <v>0</v>
      </c>
    </row>
    <row r="128" spans="1:7" ht="22.05" customHeight="1" thickBot="1" x14ac:dyDescent="0.35">
      <c r="A128" s="126" t="s">
        <v>566</v>
      </c>
      <c r="B128" s="127">
        <f>VLOOKUP($A128,Table22[#All],2,FALSE)</f>
        <v>0</v>
      </c>
      <c r="C128" s="127">
        <f>VLOOKUP($A128,Table22[#All],3,FALSE)</f>
        <v>0</v>
      </c>
      <c r="D128" s="130" t="s">
        <v>613</v>
      </c>
      <c r="E128" s="119"/>
      <c r="F128" s="132"/>
      <c r="G128" s="132"/>
    </row>
    <row r="129" spans="1:7" ht="22.05" customHeight="1" thickBot="1" x14ac:dyDescent="0.35">
      <c r="A129" s="126" t="s">
        <v>567</v>
      </c>
      <c r="B129" s="127">
        <f>VLOOKUP($A129,Table22[#All],2,FALSE)</f>
        <v>0</v>
      </c>
      <c r="C129" s="127">
        <f>VLOOKUP($A129,Table22[#All],3,FALSE)</f>
        <v>0</v>
      </c>
      <c r="D129" s="130" t="s">
        <v>613</v>
      </c>
      <c r="E129" s="119"/>
      <c r="F129" s="132"/>
      <c r="G129" s="132"/>
    </row>
    <row r="130" spans="1:7" ht="22.05" customHeight="1" thickBot="1" x14ac:dyDescent="0.35">
      <c r="A130" s="126" t="s">
        <v>568</v>
      </c>
      <c r="B130" s="127">
        <f>VLOOKUP($A130,Table22[#All],2,FALSE)</f>
        <v>0</v>
      </c>
      <c r="C130" s="127">
        <f>VLOOKUP($A130,Table22[#All],3,FALSE)</f>
        <v>0</v>
      </c>
      <c r="D130" s="130" t="s">
        <v>551</v>
      </c>
      <c r="E130" s="119" t="s">
        <v>375</v>
      </c>
      <c r="F130" s="131">
        <f t="shared" ref="F130:G132" si="10">B130</f>
        <v>0</v>
      </c>
      <c r="G130" s="131">
        <f t="shared" si="10"/>
        <v>0</v>
      </c>
    </row>
    <row r="131" spans="1:7" ht="22.05" customHeight="1" thickBot="1" x14ac:dyDescent="0.35">
      <c r="A131" s="126" t="s">
        <v>569</v>
      </c>
      <c r="B131" s="127">
        <f>VLOOKUP($A131,Table22[#All],2,FALSE)</f>
        <v>0</v>
      </c>
      <c r="C131" s="127">
        <f>VLOOKUP($A131,Table22[#All],3,FALSE)</f>
        <v>0</v>
      </c>
      <c r="D131" s="130" t="s">
        <v>550</v>
      </c>
      <c r="E131" s="119" t="s">
        <v>373</v>
      </c>
      <c r="F131" s="131">
        <f t="shared" si="10"/>
        <v>0</v>
      </c>
      <c r="G131" s="131">
        <f t="shared" si="10"/>
        <v>0</v>
      </c>
    </row>
    <row r="132" spans="1:7" ht="22.05" customHeight="1" thickBot="1" x14ac:dyDescent="0.35">
      <c r="A132" s="126" t="s">
        <v>570</v>
      </c>
      <c r="B132" s="127">
        <f>VLOOKUP($A132,Table22[#All],2,FALSE)</f>
        <v>0</v>
      </c>
      <c r="C132" s="127">
        <f>VLOOKUP($A132,Table22[#All],3,FALSE)</f>
        <v>0</v>
      </c>
      <c r="D132" s="130" t="s">
        <v>551</v>
      </c>
      <c r="E132" s="119" t="s">
        <v>371</v>
      </c>
      <c r="F132" s="131">
        <f t="shared" si="10"/>
        <v>0</v>
      </c>
      <c r="G132" s="131">
        <f t="shared" si="10"/>
        <v>0</v>
      </c>
    </row>
    <row r="133" spans="1:7" ht="22.05" customHeight="1" thickBot="1" x14ac:dyDescent="0.35">
      <c r="A133" s="126" t="s">
        <v>571</v>
      </c>
      <c r="B133" s="127">
        <f>VLOOKUP($A133,Table22[#All],2,FALSE)</f>
        <v>0</v>
      </c>
      <c r="C133" s="127">
        <f>VLOOKUP($A133,Table22[#All],3,FALSE)</f>
        <v>0</v>
      </c>
      <c r="D133" s="130" t="s">
        <v>613</v>
      </c>
      <c r="E133" s="119"/>
      <c r="F133" s="132"/>
      <c r="G133" s="132"/>
    </row>
    <row r="134" spans="1:7" ht="22.05" customHeight="1" thickBot="1" x14ac:dyDescent="0.35">
      <c r="A134" s="126" t="s">
        <v>572</v>
      </c>
      <c r="B134" s="127">
        <f>VLOOKUP($A134,Table22[#All],2,FALSE)</f>
        <v>0</v>
      </c>
      <c r="C134" s="127">
        <f>VLOOKUP($A134,Table22[#All],3,FALSE)</f>
        <v>0</v>
      </c>
      <c r="D134" s="130" t="s">
        <v>550</v>
      </c>
      <c r="E134" s="119" t="s">
        <v>374</v>
      </c>
      <c r="F134" s="131">
        <f t="shared" ref="F134:G137" si="11">B134</f>
        <v>0</v>
      </c>
      <c r="G134" s="131">
        <f t="shared" si="11"/>
        <v>0</v>
      </c>
    </row>
    <row r="135" spans="1:7" ht="22.05" customHeight="1" thickBot="1" x14ac:dyDescent="0.35">
      <c r="A135" s="126" t="s">
        <v>573</v>
      </c>
      <c r="B135" s="127">
        <f>VLOOKUP($A135,Table22[#All],2,FALSE)</f>
        <v>0</v>
      </c>
      <c r="C135" s="127">
        <f>VLOOKUP($A135,Table22[#All],3,FALSE)</f>
        <v>0</v>
      </c>
      <c r="D135" s="130" t="s">
        <v>550</v>
      </c>
      <c r="E135" s="119" t="s">
        <v>372</v>
      </c>
      <c r="F135" s="131">
        <f t="shared" si="11"/>
        <v>0</v>
      </c>
      <c r="G135" s="131">
        <f t="shared" si="11"/>
        <v>0</v>
      </c>
    </row>
    <row r="136" spans="1:7" ht="22.05" customHeight="1" thickBot="1" x14ac:dyDescent="0.35">
      <c r="A136" s="126" t="s">
        <v>574</v>
      </c>
      <c r="B136" s="127">
        <f>VLOOKUP($A136,Table22[#All],2,FALSE)</f>
        <v>0</v>
      </c>
      <c r="C136" s="127">
        <f>VLOOKUP($A136,Table22[#All],3,FALSE)</f>
        <v>0</v>
      </c>
      <c r="D136" s="130" t="s">
        <v>550</v>
      </c>
      <c r="E136" s="119" t="s">
        <v>376</v>
      </c>
      <c r="F136" s="131">
        <f t="shared" si="11"/>
        <v>0</v>
      </c>
      <c r="G136" s="131">
        <f t="shared" si="11"/>
        <v>0</v>
      </c>
    </row>
    <row r="137" spans="1:7" ht="22.05" customHeight="1" thickBot="1" x14ac:dyDescent="0.35">
      <c r="A137" s="126" t="s">
        <v>575</v>
      </c>
      <c r="B137" s="127">
        <f>VLOOKUP($A137,Table22[#All],2,FALSE)</f>
        <v>0</v>
      </c>
      <c r="C137" s="127">
        <f>VLOOKUP($A137,Table22[#All],3,FALSE)</f>
        <v>0</v>
      </c>
      <c r="D137" s="130" t="s">
        <v>550</v>
      </c>
      <c r="E137" s="119" t="s">
        <v>377</v>
      </c>
      <c r="F137" s="131">
        <f t="shared" si="11"/>
        <v>0</v>
      </c>
      <c r="G137" s="131">
        <f t="shared" si="11"/>
        <v>0</v>
      </c>
    </row>
    <row r="138" spans="1:7" ht="22.05" customHeight="1" thickBot="1" x14ac:dyDescent="0.35">
      <c r="A138" s="126" t="s">
        <v>576</v>
      </c>
      <c r="B138" s="127">
        <f>VLOOKUP($A138,Table22[#All],2,FALSE)</f>
        <v>0</v>
      </c>
      <c r="C138" s="127">
        <f>VLOOKUP($A138,Table22[#All],3,FALSE)</f>
        <v>0</v>
      </c>
      <c r="D138" s="130" t="s">
        <v>613</v>
      </c>
      <c r="E138" s="119"/>
      <c r="F138" s="132"/>
      <c r="G138" s="132"/>
    </row>
    <row r="139" spans="1:7" ht="22.05" customHeight="1" thickBot="1" x14ac:dyDescent="0.35">
      <c r="A139" s="126" t="s">
        <v>577</v>
      </c>
      <c r="B139" s="127">
        <f>VLOOKUP($A139,Table22[#All],2,FALSE)</f>
        <v>0</v>
      </c>
      <c r="C139" s="127">
        <f>VLOOKUP($A139,Table22[#All],3,FALSE)</f>
        <v>0</v>
      </c>
      <c r="D139" s="130" t="s">
        <v>550</v>
      </c>
      <c r="E139" s="119" t="s">
        <v>378</v>
      </c>
      <c r="F139" s="131">
        <f t="shared" ref="F139:G145" si="12">B139</f>
        <v>0</v>
      </c>
      <c r="G139" s="131">
        <f t="shared" si="12"/>
        <v>0</v>
      </c>
    </row>
    <row r="140" spans="1:7" ht="22.05" customHeight="1" thickBot="1" x14ac:dyDescent="0.35">
      <c r="A140" s="126" t="s">
        <v>578</v>
      </c>
      <c r="B140" s="127">
        <f>VLOOKUP($A140,Table22[#All],2,FALSE)</f>
        <v>0</v>
      </c>
      <c r="C140" s="127">
        <f>VLOOKUP($A140,Table22[#All],3,FALSE)</f>
        <v>0</v>
      </c>
      <c r="D140" s="130" t="s">
        <v>550</v>
      </c>
      <c r="E140" s="119" t="s">
        <v>379</v>
      </c>
      <c r="F140" s="131">
        <f t="shared" si="12"/>
        <v>0</v>
      </c>
      <c r="G140" s="131">
        <f t="shared" si="12"/>
        <v>0</v>
      </c>
    </row>
    <row r="141" spans="1:7" ht="22.05" customHeight="1" thickBot="1" x14ac:dyDescent="0.35">
      <c r="A141" s="126" t="s">
        <v>579</v>
      </c>
      <c r="B141" s="127">
        <f>VLOOKUP($A141,Table22[#All],2,FALSE)</f>
        <v>0</v>
      </c>
      <c r="C141" s="127">
        <f>VLOOKUP($A141,Table22[#All],3,FALSE)</f>
        <v>0</v>
      </c>
      <c r="D141" s="130" t="s">
        <v>550</v>
      </c>
      <c r="E141" s="119" t="s">
        <v>380</v>
      </c>
      <c r="F141" s="131">
        <f t="shared" si="12"/>
        <v>0</v>
      </c>
      <c r="G141" s="131">
        <f t="shared" si="12"/>
        <v>0</v>
      </c>
    </row>
    <row r="142" spans="1:7" ht="22.05" customHeight="1" thickBot="1" x14ac:dyDescent="0.35">
      <c r="A142" s="126" t="s">
        <v>580</v>
      </c>
      <c r="B142" s="127">
        <f>VLOOKUP($A142,Table22[#All],2,FALSE)</f>
        <v>0</v>
      </c>
      <c r="C142" s="127">
        <f>VLOOKUP($A142,Table22[#All],3,FALSE)</f>
        <v>0</v>
      </c>
      <c r="D142" s="130" t="s">
        <v>550</v>
      </c>
      <c r="E142" s="119" t="s">
        <v>382</v>
      </c>
      <c r="F142" s="131">
        <f t="shared" si="12"/>
        <v>0</v>
      </c>
      <c r="G142" s="131">
        <f t="shared" si="12"/>
        <v>0</v>
      </c>
    </row>
    <row r="143" spans="1:7" ht="22.05" customHeight="1" thickBot="1" x14ac:dyDescent="0.35">
      <c r="A143" s="126" t="s">
        <v>581</v>
      </c>
      <c r="B143" s="127">
        <f>VLOOKUP($A143,Table22[#All],2,FALSE)</f>
        <v>0</v>
      </c>
      <c r="C143" s="127">
        <f>VLOOKUP($A143,Table22[#All],3,FALSE)</f>
        <v>0</v>
      </c>
      <c r="D143" s="130" t="s">
        <v>550</v>
      </c>
      <c r="E143" s="119" t="s">
        <v>383</v>
      </c>
      <c r="F143" s="131">
        <f t="shared" si="12"/>
        <v>0</v>
      </c>
      <c r="G143" s="131">
        <f t="shared" si="12"/>
        <v>0</v>
      </c>
    </row>
    <row r="144" spans="1:7" ht="22.05" customHeight="1" thickBot="1" x14ac:dyDescent="0.35">
      <c r="A144" s="126" t="s">
        <v>582</v>
      </c>
      <c r="B144" s="127">
        <f>VLOOKUP($A144,Table22[#All],2,FALSE)</f>
        <v>0</v>
      </c>
      <c r="C144" s="127">
        <f>VLOOKUP($A144,Table22[#All],3,FALSE)</f>
        <v>0</v>
      </c>
      <c r="D144" s="130" t="s">
        <v>551</v>
      </c>
      <c r="E144" s="119" t="s">
        <v>381</v>
      </c>
      <c r="F144" s="131">
        <f t="shared" si="12"/>
        <v>0</v>
      </c>
      <c r="G144" s="131">
        <f t="shared" si="12"/>
        <v>0</v>
      </c>
    </row>
    <row r="145" spans="1:7" ht="22.05" customHeight="1" thickBot="1" x14ac:dyDescent="0.35">
      <c r="A145" s="126" t="s">
        <v>583</v>
      </c>
      <c r="B145" s="127">
        <f>VLOOKUP($A145,Table22[#All],2,FALSE)</f>
        <v>0</v>
      </c>
      <c r="C145" s="127">
        <f>VLOOKUP($A145,Table22[#All],3,FALSE)</f>
        <v>0</v>
      </c>
      <c r="D145" s="130" t="s">
        <v>551</v>
      </c>
      <c r="E145" s="119" t="s">
        <v>384</v>
      </c>
      <c r="F145" s="131">
        <f t="shared" si="12"/>
        <v>0</v>
      </c>
      <c r="G145" s="131">
        <f t="shared" si="12"/>
        <v>0</v>
      </c>
    </row>
    <row r="146" spans="1:7" ht="22.05" customHeight="1" thickBot="1" x14ac:dyDescent="0.35">
      <c r="A146" s="126" t="s">
        <v>584</v>
      </c>
      <c r="B146" s="127">
        <f>VLOOKUP($A146,Table22[#All],2,FALSE)</f>
        <v>0</v>
      </c>
      <c r="C146" s="127">
        <f>VLOOKUP($A146,Table22[#All],3,FALSE)</f>
        <v>0</v>
      </c>
      <c r="D146" s="130" t="s">
        <v>613</v>
      </c>
      <c r="E146" s="119"/>
      <c r="F146" s="132"/>
      <c r="G146" s="132"/>
    </row>
    <row r="147" spans="1:7" ht="22.05" customHeight="1" thickBot="1" x14ac:dyDescent="0.35">
      <c r="A147" s="126" t="s">
        <v>222</v>
      </c>
      <c r="B147" s="127">
        <f>VLOOKUP($A147,Table22[#All],2,FALSE)</f>
        <v>0</v>
      </c>
      <c r="C147" s="127">
        <f>VLOOKUP($A147,Table22[#All],3,FALSE)</f>
        <v>0</v>
      </c>
      <c r="D147" s="130" t="s">
        <v>550</v>
      </c>
      <c r="E147" s="119" t="s">
        <v>222</v>
      </c>
      <c r="F147" s="131">
        <f t="shared" ref="F147:F174" si="13">B147</f>
        <v>0</v>
      </c>
      <c r="G147" s="131">
        <f t="shared" ref="G147:G174" si="14">C147</f>
        <v>0</v>
      </c>
    </row>
    <row r="148" spans="1:7" ht="22.05" customHeight="1" thickBot="1" x14ac:dyDescent="0.35">
      <c r="A148" s="126" t="s">
        <v>223</v>
      </c>
      <c r="B148" s="127">
        <f>VLOOKUP($A148,Table22[#All],2,FALSE)</f>
        <v>0</v>
      </c>
      <c r="C148" s="127">
        <f>VLOOKUP($A148,Table22[#All],3,FALSE)</f>
        <v>0</v>
      </c>
      <c r="D148" s="130" t="s">
        <v>550</v>
      </c>
      <c r="E148" s="119" t="s">
        <v>223</v>
      </c>
      <c r="F148" s="131">
        <f t="shared" si="13"/>
        <v>0</v>
      </c>
      <c r="G148" s="131">
        <f t="shared" si="14"/>
        <v>0</v>
      </c>
    </row>
    <row r="149" spans="1:7" ht="22.05" customHeight="1" thickBot="1" x14ac:dyDescent="0.35">
      <c r="A149" s="126" t="s">
        <v>224</v>
      </c>
      <c r="B149" s="127">
        <f>VLOOKUP($A149,Table22[#All],2,FALSE)</f>
        <v>0</v>
      </c>
      <c r="C149" s="127">
        <f>VLOOKUP($A149,Table22[#All],3,FALSE)</f>
        <v>0</v>
      </c>
      <c r="D149" s="130" t="s">
        <v>550</v>
      </c>
      <c r="E149" s="119" t="s">
        <v>224</v>
      </c>
      <c r="F149" s="131">
        <f t="shared" si="13"/>
        <v>0</v>
      </c>
      <c r="G149" s="131">
        <f t="shared" si="14"/>
        <v>0</v>
      </c>
    </row>
    <row r="150" spans="1:7" ht="22.05" customHeight="1" thickBot="1" x14ac:dyDescent="0.35">
      <c r="A150" s="126" t="s">
        <v>225</v>
      </c>
      <c r="B150" s="127">
        <f>VLOOKUP($A150,Table22[#All],2,FALSE)</f>
        <v>0</v>
      </c>
      <c r="C150" s="127">
        <f>VLOOKUP($A150,Table22[#All],3,FALSE)</f>
        <v>0</v>
      </c>
      <c r="D150" s="130" t="s">
        <v>550</v>
      </c>
      <c r="E150" s="119" t="s">
        <v>225</v>
      </c>
      <c r="F150" s="131">
        <f t="shared" si="13"/>
        <v>0</v>
      </c>
      <c r="G150" s="131">
        <f t="shared" si="14"/>
        <v>0</v>
      </c>
    </row>
    <row r="151" spans="1:7" ht="22.05" customHeight="1" thickBot="1" x14ac:dyDescent="0.35">
      <c r="A151" s="126" t="s">
        <v>226</v>
      </c>
      <c r="B151" s="127">
        <f>VLOOKUP($A151,Table22[#All],2,FALSE)</f>
        <v>0</v>
      </c>
      <c r="C151" s="127">
        <f>VLOOKUP($A151,Table22[#All],3,FALSE)</f>
        <v>0</v>
      </c>
      <c r="D151" s="130" t="s">
        <v>550</v>
      </c>
      <c r="E151" s="119" t="s">
        <v>226</v>
      </c>
      <c r="F151" s="131">
        <f t="shared" si="13"/>
        <v>0</v>
      </c>
      <c r="G151" s="131">
        <f t="shared" si="14"/>
        <v>0</v>
      </c>
    </row>
    <row r="152" spans="1:7" ht="22.05" customHeight="1" thickBot="1" x14ac:dyDescent="0.35">
      <c r="A152" s="126" t="s">
        <v>227</v>
      </c>
      <c r="B152" s="127">
        <f>VLOOKUP($A152,Table22[#All],2,FALSE)</f>
        <v>0</v>
      </c>
      <c r="C152" s="127">
        <f>VLOOKUP($A152,Table22[#All],3,FALSE)</f>
        <v>0</v>
      </c>
      <c r="D152" s="130" t="s">
        <v>550</v>
      </c>
      <c r="E152" s="119" t="s">
        <v>227</v>
      </c>
      <c r="F152" s="131">
        <f t="shared" si="13"/>
        <v>0</v>
      </c>
      <c r="G152" s="131">
        <f t="shared" si="14"/>
        <v>0</v>
      </c>
    </row>
    <row r="153" spans="1:7" ht="22.05" customHeight="1" thickBot="1" x14ac:dyDescent="0.35">
      <c r="A153" s="126" t="s">
        <v>228</v>
      </c>
      <c r="B153" s="127">
        <f>VLOOKUP($A153,Table22[#All],2,FALSE)</f>
        <v>0</v>
      </c>
      <c r="C153" s="127">
        <f>VLOOKUP($A153,Table22[#All],3,FALSE)</f>
        <v>0</v>
      </c>
      <c r="D153" s="130" t="s">
        <v>550</v>
      </c>
      <c r="E153" s="119" t="s">
        <v>228</v>
      </c>
      <c r="F153" s="131">
        <f t="shared" si="13"/>
        <v>0</v>
      </c>
      <c r="G153" s="131">
        <f t="shared" si="14"/>
        <v>0</v>
      </c>
    </row>
    <row r="154" spans="1:7" ht="22.05" customHeight="1" thickBot="1" x14ac:dyDescent="0.35">
      <c r="A154" s="126" t="s">
        <v>229</v>
      </c>
      <c r="B154" s="127">
        <f>VLOOKUP($A154,Table22[#All],2,FALSE)</f>
        <v>0</v>
      </c>
      <c r="C154" s="127">
        <f>VLOOKUP($A154,Table22[#All],3,FALSE)</f>
        <v>0</v>
      </c>
      <c r="D154" s="130" t="s">
        <v>550</v>
      </c>
      <c r="E154" s="119" t="s">
        <v>229</v>
      </c>
      <c r="F154" s="131">
        <f t="shared" si="13"/>
        <v>0</v>
      </c>
      <c r="G154" s="131">
        <f t="shared" si="14"/>
        <v>0</v>
      </c>
    </row>
    <row r="155" spans="1:7" ht="22.05" customHeight="1" thickBot="1" x14ac:dyDescent="0.35">
      <c r="A155" s="126" t="s">
        <v>230</v>
      </c>
      <c r="B155" s="127">
        <f>VLOOKUP($A155,Table22[#All],2,FALSE)</f>
        <v>0</v>
      </c>
      <c r="C155" s="127">
        <f>VLOOKUP($A155,Table22[#All],3,FALSE)</f>
        <v>0</v>
      </c>
      <c r="D155" s="130" t="s">
        <v>550</v>
      </c>
      <c r="E155" s="119" t="s">
        <v>230</v>
      </c>
      <c r="F155" s="131">
        <f t="shared" si="13"/>
        <v>0</v>
      </c>
      <c r="G155" s="131">
        <f t="shared" si="14"/>
        <v>0</v>
      </c>
    </row>
    <row r="156" spans="1:7" ht="22.05" customHeight="1" thickBot="1" x14ac:dyDescent="0.35">
      <c r="A156" s="126" t="s">
        <v>231</v>
      </c>
      <c r="B156" s="127">
        <f>VLOOKUP($A156,Table22[#All],2,FALSE)</f>
        <v>0</v>
      </c>
      <c r="C156" s="127">
        <f>VLOOKUP($A156,Table22[#All],3,FALSE)</f>
        <v>0</v>
      </c>
      <c r="D156" s="130" t="s">
        <v>550</v>
      </c>
      <c r="E156" s="119" t="s">
        <v>231</v>
      </c>
      <c r="F156" s="131">
        <f t="shared" si="13"/>
        <v>0</v>
      </c>
      <c r="G156" s="131">
        <f t="shared" si="14"/>
        <v>0</v>
      </c>
    </row>
    <row r="157" spans="1:7" ht="22.05" customHeight="1" thickBot="1" x14ac:dyDescent="0.35">
      <c r="A157" s="126" t="s">
        <v>232</v>
      </c>
      <c r="B157" s="127">
        <f>VLOOKUP($A157,Table22[#All],2,FALSE)</f>
        <v>0</v>
      </c>
      <c r="C157" s="127">
        <f>VLOOKUP($A157,Table22[#All],3,FALSE)</f>
        <v>0</v>
      </c>
      <c r="D157" s="130" t="s">
        <v>550</v>
      </c>
      <c r="E157" s="119" t="s">
        <v>232</v>
      </c>
      <c r="F157" s="131">
        <f t="shared" si="13"/>
        <v>0</v>
      </c>
      <c r="G157" s="131">
        <f t="shared" si="14"/>
        <v>0</v>
      </c>
    </row>
    <row r="158" spans="1:7" ht="22.05" customHeight="1" thickBot="1" x14ac:dyDescent="0.35">
      <c r="A158" s="126" t="s">
        <v>233</v>
      </c>
      <c r="B158" s="127">
        <f>VLOOKUP($A158,Table22[#All],2,FALSE)</f>
        <v>0</v>
      </c>
      <c r="C158" s="127">
        <f>VLOOKUP($A158,Table22[#All],3,FALSE)</f>
        <v>0</v>
      </c>
      <c r="D158" s="130" t="s">
        <v>550</v>
      </c>
      <c r="E158" s="119" t="s">
        <v>233</v>
      </c>
      <c r="F158" s="131">
        <f t="shared" si="13"/>
        <v>0</v>
      </c>
      <c r="G158" s="131">
        <f t="shared" si="14"/>
        <v>0</v>
      </c>
    </row>
    <row r="159" spans="1:7" ht="22.05" customHeight="1" thickBot="1" x14ac:dyDescent="0.35">
      <c r="A159" s="126" t="s">
        <v>234</v>
      </c>
      <c r="B159" s="127">
        <f>VLOOKUP($A159,Table22[#All],2,FALSE)</f>
        <v>0</v>
      </c>
      <c r="C159" s="127">
        <f>VLOOKUP($A159,Table22[#All],3,FALSE)</f>
        <v>0</v>
      </c>
      <c r="D159" s="130" t="s">
        <v>550</v>
      </c>
      <c r="E159" s="119" t="s">
        <v>234</v>
      </c>
      <c r="F159" s="131">
        <f t="shared" si="13"/>
        <v>0</v>
      </c>
      <c r="G159" s="131">
        <f t="shared" si="14"/>
        <v>0</v>
      </c>
    </row>
    <row r="160" spans="1:7" ht="22.05" customHeight="1" thickBot="1" x14ac:dyDescent="0.35">
      <c r="A160" s="126" t="s">
        <v>235</v>
      </c>
      <c r="B160" s="127">
        <f>VLOOKUP($A160,Table22[#All],2,FALSE)</f>
        <v>0</v>
      </c>
      <c r="C160" s="127">
        <f>VLOOKUP($A160,Table22[#All],3,FALSE)</f>
        <v>0</v>
      </c>
      <c r="D160" s="130" t="s">
        <v>550</v>
      </c>
      <c r="E160" s="119" t="s">
        <v>235</v>
      </c>
      <c r="F160" s="131">
        <f t="shared" si="13"/>
        <v>0</v>
      </c>
      <c r="G160" s="131">
        <f t="shared" si="14"/>
        <v>0</v>
      </c>
    </row>
    <row r="161" spans="1:7" ht="22.05" customHeight="1" thickBot="1" x14ac:dyDescent="0.35">
      <c r="A161" s="126" t="s">
        <v>236</v>
      </c>
      <c r="B161" s="127">
        <f>VLOOKUP($A161,Table22[#All],2,FALSE)</f>
        <v>0</v>
      </c>
      <c r="C161" s="127">
        <f>VLOOKUP($A161,Table22[#All],3,FALSE)</f>
        <v>0</v>
      </c>
      <c r="D161" s="130" t="s">
        <v>550</v>
      </c>
      <c r="E161" s="119" t="s">
        <v>236</v>
      </c>
      <c r="F161" s="131">
        <f t="shared" si="13"/>
        <v>0</v>
      </c>
      <c r="G161" s="131">
        <f t="shared" si="14"/>
        <v>0</v>
      </c>
    </row>
    <row r="162" spans="1:7" ht="22.05" customHeight="1" thickBot="1" x14ac:dyDescent="0.35">
      <c r="A162" s="126" t="s">
        <v>237</v>
      </c>
      <c r="B162" s="127">
        <f>VLOOKUP($A162,Table22[#All],2,FALSE)</f>
        <v>0</v>
      </c>
      <c r="C162" s="127">
        <f>VLOOKUP($A162,Table22[#All],3,FALSE)</f>
        <v>0</v>
      </c>
      <c r="D162" s="130" t="s">
        <v>550</v>
      </c>
      <c r="E162" s="119" t="s">
        <v>237</v>
      </c>
      <c r="F162" s="131">
        <f t="shared" si="13"/>
        <v>0</v>
      </c>
      <c r="G162" s="131">
        <f t="shared" si="14"/>
        <v>0</v>
      </c>
    </row>
    <row r="163" spans="1:7" ht="22.05" customHeight="1" thickBot="1" x14ac:dyDescent="0.35">
      <c r="A163" s="126" t="s">
        <v>238</v>
      </c>
      <c r="B163" s="127">
        <f>VLOOKUP($A163,Table22[#All],2,FALSE)</f>
        <v>0</v>
      </c>
      <c r="C163" s="127">
        <f>VLOOKUP($A163,Table22[#All],3,FALSE)</f>
        <v>0</v>
      </c>
      <c r="D163" s="130" t="s">
        <v>550</v>
      </c>
      <c r="E163" s="119" t="s">
        <v>238</v>
      </c>
      <c r="F163" s="131">
        <f t="shared" si="13"/>
        <v>0</v>
      </c>
      <c r="G163" s="131">
        <f t="shared" si="14"/>
        <v>0</v>
      </c>
    </row>
    <row r="164" spans="1:7" ht="22.05" customHeight="1" thickBot="1" x14ac:dyDescent="0.35">
      <c r="A164" s="126" t="s">
        <v>239</v>
      </c>
      <c r="B164" s="127">
        <f>VLOOKUP($A164,Table22[#All],2,FALSE)</f>
        <v>0</v>
      </c>
      <c r="C164" s="127">
        <f>VLOOKUP($A164,Table22[#All],3,FALSE)</f>
        <v>0</v>
      </c>
      <c r="D164" s="130" t="s">
        <v>550</v>
      </c>
      <c r="E164" s="119" t="s">
        <v>239</v>
      </c>
      <c r="F164" s="131">
        <f t="shared" si="13"/>
        <v>0</v>
      </c>
      <c r="G164" s="131">
        <f t="shared" si="14"/>
        <v>0</v>
      </c>
    </row>
    <row r="165" spans="1:7" ht="22.05" customHeight="1" thickBot="1" x14ac:dyDescent="0.35">
      <c r="A165" s="126" t="s">
        <v>240</v>
      </c>
      <c r="B165" s="127">
        <f>VLOOKUP($A165,Table22[#All],2,FALSE)</f>
        <v>0</v>
      </c>
      <c r="C165" s="127">
        <f>VLOOKUP($A165,Table22[#All],3,FALSE)</f>
        <v>0</v>
      </c>
      <c r="D165" s="130" t="s">
        <v>550</v>
      </c>
      <c r="E165" s="119" t="s">
        <v>240</v>
      </c>
      <c r="F165" s="131">
        <f t="shared" si="13"/>
        <v>0</v>
      </c>
      <c r="G165" s="131">
        <f t="shared" si="14"/>
        <v>0</v>
      </c>
    </row>
    <row r="166" spans="1:7" ht="22.05" customHeight="1" thickBot="1" x14ac:dyDescent="0.35">
      <c r="A166" s="126" t="s">
        <v>241</v>
      </c>
      <c r="B166" s="127">
        <f>VLOOKUP($A166,Table22[#All],2,FALSE)</f>
        <v>0</v>
      </c>
      <c r="C166" s="127">
        <f>VLOOKUP($A166,Table22[#All],3,FALSE)</f>
        <v>0</v>
      </c>
      <c r="D166" s="130" t="s">
        <v>550</v>
      </c>
      <c r="E166" s="119" t="s">
        <v>241</v>
      </c>
      <c r="F166" s="131">
        <f t="shared" si="13"/>
        <v>0</v>
      </c>
      <c r="G166" s="131">
        <f t="shared" si="14"/>
        <v>0</v>
      </c>
    </row>
    <row r="167" spans="1:7" ht="22.05" customHeight="1" thickBot="1" x14ac:dyDescent="0.35">
      <c r="A167" s="126" t="s">
        <v>242</v>
      </c>
      <c r="B167" s="127">
        <f>VLOOKUP($A167,Table22[#All],2,FALSE)</f>
        <v>0</v>
      </c>
      <c r="C167" s="127">
        <f>VLOOKUP($A167,Table22[#All],3,FALSE)</f>
        <v>0</v>
      </c>
      <c r="D167" s="130" t="s">
        <v>550</v>
      </c>
      <c r="E167" s="119" t="s">
        <v>274</v>
      </c>
      <c r="F167" s="131">
        <f t="shared" si="13"/>
        <v>0</v>
      </c>
      <c r="G167" s="131">
        <f t="shared" si="14"/>
        <v>0</v>
      </c>
    </row>
    <row r="168" spans="1:7" ht="22.05" customHeight="1" thickBot="1" x14ac:dyDescent="0.35">
      <c r="A168" s="126" t="s">
        <v>243</v>
      </c>
      <c r="B168" s="127">
        <f>VLOOKUP($A168,Table22[#All],2,FALSE)</f>
        <v>0</v>
      </c>
      <c r="C168" s="127">
        <f>VLOOKUP($A168,Table22[#All],3,FALSE)</f>
        <v>0</v>
      </c>
      <c r="D168" s="130" t="s">
        <v>550</v>
      </c>
      <c r="E168" s="119" t="s">
        <v>275</v>
      </c>
      <c r="F168" s="131">
        <f t="shared" si="13"/>
        <v>0</v>
      </c>
      <c r="G168" s="131">
        <f t="shared" si="14"/>
        <v>0</v>
      </c>
    </row>
    <row r="169" spans="1:7" ht="22.05" customHeight="1" thickBot="1" x14ac:dyDescent="0.35">
      <c r="A169" s="126" t="s">
        <v>244</v>
      </c>
      <c r="B169" s="127">
        <f>VLOOKUP($A169,Table22[#All],2,FALSE)</f>
        <v>0</v>
      </c>
      <c r="C169" s="127">
        <f>VLOOKUP($A169,Table22[#All],3,FALSE)</f>
        <v>0</v>
      </c>
      <c r="D169" s="130" t="s">
        <v>550</v>
      </c>
      <c r="E169" s="119" t="s">
        <v>277</v>
      </c>
      <c r="F169" s="131">
        <f t="shared" si="13"/>
        <v>0</v>
      </c>
      <c r="G169" s="131">
        <f t="shared" si="14"/>
        <v>0</v>
      </c>
    </row>
    <row r="170" spans="1:7" ht="22.05" customHeight="1" thickBot="1" x14ac:dyDescent="0.35">
      <c r="A170" s="126" t="s">
        <v>245</v>
      </c>
      <c r="B170" s="127">
        <f>VLOOKUP($A170,Table22[#All],2,FALSE)</f>
        <v>0</v>
      </c>
      <c r="C170" s="127">
        <f>VLOOKUP($A170,Table22[#All],3,FALSE)</f>
        <v>0</v>
      </c>
      <c r="D170" s="130" t="s">
        <v>550</v>
      </c>
      <c r="E170" s="119" t="s">
        <v>278</v>
      </c>
      <c r="F170" s="131">
        <f t="shared" si="13"/>
        <v>0</v>
      </c>
      <c r="G170" s="131">
        <f t="shared" si="14"/>
        <v>0</v>
      </c>
    </row>
    <row r="171" spans="1:7" ht="22.05" customHeight="1" thickBot="1" x14ac:dyDescent="0.35">
      <c r="A171" s="126" t="s">
        <v>246</v>
      </c>
      <c r="B171" s="127">
        <f>VLOOKUP($A171,Table22[#All],2,FALSE)</f>
        <v>0</v>
      </c>
      <c r="C171" s="127">
        <f>VLOOKUP($A171,Table22[#All],3,FALSE)</f>
        <v>0</v>
      </c>
      <c r="D171" s="130" t="s">
        <v>550</v>
      </c>
      <c r="E171" s="119" t="s">
        <v>279</v>
      </c>
      <c r="F171" s="131">
        <f t="shared" si="13"/>
        <v>0</v>
      </c>
      <c r="G171" s="131">
        <f t="shared" si="14"/>
        <v>0</v>
      </c>
    </row>
    <row r="172" spans="1:7" ht="22.05" customHeight="1" thickBot="1" x14ac:dyDescent="0.35">
      <c r="A172" s="126" t="s">
        <v>247</v>
      </c>
      <c r="B172" s="127">
        <f>VLOOKUP($A172,Table22[#All],2,FALSE)</f>
        <v>0</v>
      </c>
      <c r="C172" s="127">
        <f>VLOOKUP($A172,Table22[#All],3,FALSE)</f>
        <v>0</v>
      </c>
      <c r="D172" s="130" t="s">
        <v>550</v>
      </c>
      <c r="E172" s="119" t="s">
        <v>280</v>
      </c>
      <c r="F172" s="131">
        <f t="shared" si="13"/>
        <v>0</v>
      </c>
      <c r="G172" s="131">
        <f t="shared" si="14"/>
        <v>0</v>
      </c>
    </row>
    <row r="173" spans="1:7" ht="22.05" customHeight="1" thickBot="1" x14ac:dyDescent="0.35">
      <c r="A173" s="126" t="s">
        <v>587</v>
      </c>
      <c r="B173" s="127">
        <f>VLOOKUP($A173,Table22[#All],2,FALSE)</f>
        <v>0</v>
      </c>
      <c r="C173" s="127">
        <f>VLOOKUP($A173,Table22[#All],3,FALSE)</f>
        <v>0</v>
      </c>
      <c r="D173" s="130" t="s">
        <v>550</v>
      </c>
      <c r="E173" s="119" t="s">
        <v>284</v>
      </c>
      <c r="F173" s="131">
        <f t="shared" si="13"/>
        <v>0</v>
      </c>
      <c r="G173" s="131">
        <f t="shared" si="14"/>
        <v>0</v>
      </c>
    </row>
    <row r="174" spans="1:7" ht="22.05" customHeight="1" thickBot="1" x14ac:dyDescent="0.35">
      <c r="A174" s="126" t="s">
        <v>588</v>
      </c>
      <c r="B174" s="127">
        <f>VLOOKUP($A174,Table22[#All],2,FALSE)</f>
        <v>0</v>
      </c>
      <c r="C174" s="127">
        <f>VLOOKUP($A174,Table22[#All],3,FALSE)</f>
        <v>0</v>
      </c>
      <c r="D174" s="130" t="s">
        <v>550</v>
      </c>
      <c r="E174" s="119" t="s">
        <v>285</v>
      </c>
      <c r="F174" s="131">
        <f t="shared" si="13"/>
        <v>0</v>
      </c>
      <c r="G174" s="131">
        <f t="shared" si="14"/>
        <v>0</v>
      </c>
    </row>
    <row r="175" spans="1:7" ht="22.05" customHeight="1" thickBot="1" x14ac:dyDescent="0.35">
      <c r="A175" s="126" t="s">
        <v>589</v>
      </c>
      <c r="B175" s="127">
        <f>VLOOKUP($A175,Table22[#All],2,FALSE)</f>
        <v>0</v>
      </c>
      <c r="C175" s="127">
        <f>VLOOKUP($A175,Table22[#All],3,FALSE)</f>
        <v>0</v>
      </c>
      <c r="D175" s="130" t="s">
        <v>613</v>
      </c>
      <c r="E175" s="119"/>
      <c r="F175" s="132"/>
      <c r="G175" s="132"/>
    </row>
    <row r="176" spans="1:7" ht="22.05" customHeight="1" thickBot="1" x14ac:dyDescent="0.35">
      <c r="A176" s="126" t="s">
        <v>590</v>
      </c>
      <c r="B176" s="127">
        <f>VLOOKUP($A176,Table22[#All],2,FALSE)</f>
        <v>0</v>
      </c>
      <c r="C176" s="127">
        <f>VLOOKUP($A176,Table22[#All],3,FALSE)</f>
        <v>0</v>
      </c>
      <c r="D176" s="130" t="s">
        <v>550</v>
      </c>
      <c r="E176" s="119" t="s">
        <v>286</v>
      </c>
      <c r="F176" s="131">
        <f t="shared" ref="F176:F185" si="15">B176</f>
        <v>0</v>
      </c>
      <c r="G176" s="131">
        <f t="shared" ref="G176:G185" si="16">C176</f>
        <v>0</v>
      </c>
    </row>
    <row r="177" spans="1:7" ht="22.05" customHeight="1" thickBot="1" x14ac:dyDescent="0.35">
      <c r="A177" s="126" t="s">
        <v>591</v>
      </c>
      <c r="B177" s="127">
        <f>VLOOKUP($A177,Table22[#All],2,FALSE)</f>
        <v>0</v>
      </c>
      <c r="C177" s="127">
        <f>VLOOKUP($A177,Table22[#All],3,FALSE)</f>
        <v>0</v>
      </c>
      <c r="D177" s="130" t="s">
        <v>550</v>
      </c>
      <c r="E177" s="119" t="s">
        <v>288</v>
      </c>
      <c r="F177" s="131">
        <f t="shared" si="15"/>
        <v>0</v>
      </c>
      <c r="G177" s="131">
        <f t="shared" si="16"/>
        <v>0</v>
      </c>
    </row>
    <row r="178" spans="1:7" ht="22.05" customHeight="1" thickBot="1" x14ac:dyDescent="0.35">
      <c r="A178" s="126" t="s">
        <v>592</v>
      </c>
      <c r="B178" s="127">
        <f>VLOOKUP($A178,Table22[#All],2,FALSE)</f>
        <v>0</v>
      </c>
      <c r="C178" s="127">
        <f>VLOOKUP($A178,Table22[#All],3,FALSE)</f>
        <v>0</v>
      </c>
      <c r="D178" s="130" t="s">
        <v>550</v>
      </c>
      <c r="E178" s="119" t="s">
        <v>289</v>
      </c>
      <c r="F178" s="131">
        <f t="shared" si="15"/>
        <v>0</v>
      </c>
      <c r="G178" s="131">
        <f t="shared" si="16"/>
        <v>0</v>
      </c>
    </row>
    <row r="179" spans="1:7" ht="22.05" customHeight="1" thickBot="1" x14ac:dyDescent="0.35">
      <c r="A179" s="126" t="s">
        <v>593</v>
      </c>
      <c r="B179" s="127">
        <f>VLOOKUP($A179,Table22[#All],2,FALSE)</f>
        <v>0</v>
      </c>
      <c r="C179" s="127">
        <f>VLOOKUP($A179,Table22[#All],3,FALSE)</f>
        <v>0</v>
      </c>
      <c r="D179" s="130" t="s">
        <v>550</v>
      </c>
      <c r="E179" s="119" t="s">
        <v>290</v>
      </c>
      <c r="F179" s="131">
        <f t="shared" si="15"/>
        <v>0</v>
      </c>
      <c r="G179" s="131">
        <f t="shared" si="16"/>
        <v>0</v>
      </c>
    </row>
    <row r="180" spans="1:7" ht="22.05" customHeight="1" thickBot="1" x14ac:dyDescent="0.35">
      <c r="A180" s="126" t="s">
        <v>594</v>
      </c>
      <c r="B180" s="127">
        <f>VLOOKUP($A180,Table22[#All],2,FALSE)</f>
        <v>0</v>
      </c>
      <c r="C180" s="127">
        <f>VLOOKUP($A180,Table22[#All],3,FALSE)</f>
        <v>0</v>
      </c>
      <c r="D180" s="130" t="s">
        <v>550</v>
      </c>
      <c r="E180" s="119" t="s">
        <v>242</v>
      </c>
      <c r="F180" s="131">
        <f t="shared" si="15"/>
        <v>0</v>
      </c>
      <c r="G180" s="131">
        <f t="shared" si="16"/>
        <v>0</v>
      </c>
    </row>
    <row r="181" spans="1:7" ht="22.05" customHeight="1" thickBot="1" x14ac:dyDescent="0.35">
      <c r="A181" s="126" t="s">
        <v>595</v>
      </c>
      <c r="B181" s="127">
        <f>VLOOKUP($A181,Table22[#All],2,FALSE)</f>
        <v>0</v>
      </c>
      <c r="C181" s="127">
        <f>VLOOKUP($A181,Table22[#All],3,FALSE)</f>
        <v>0</v>
      </c>
      <c r="D181" s="130" t="s">
        <v>550</v>
      </c>
      <c r="E181" s="119" t="s">
        <v>243</v>
      </c>
      <c r="F181" s="131">
        <f t="shared" si="15"/>
        <v>0</v>
      </c>
      <c r="G181" s="131">
        <f t="shared" si="16"/>
        <v>0</v>
      </c>
    </row>
    <row r="182" spans="1:7" ht="22.05" customHeight="1" thickBot="1" x14ac:dyDescent="0.35">
      <c r="A182" s="126" t="s">
        <v>596</v>
      </c>
      <c r="B182" s="127">
        <f>VLOOKUP($A182,Table22[#All],2,FALSE)</f>
        <v>0</v>
      </c>
      <c r="C182" s="127">
        <f>VLOOKUP($A182,Table22[#All],3,FALSE)</f>
        <v>0</v>
      </c>
      <c r="D182" s="130" t="s">
        <v>550</v>
      </c>
      <c r="E182" s="119" t="s">
        <v>245</v>
      </c>
      <c r="F182" s="131">
        <f t="shared" si="15"/>
        <v>0</v>
      </c>
      <c r="G182" s="131">
        <f t="shared" si="16"/>
        <v>0</v>
      </c>
    </row>
    <row r="183" spans="1:7" ht="22.05" customHeight="1" thickBot="1" x14ac:dyDescent="0.35">
      <c r="A183" s="126" t="s">
        <v>597</v>
      </c>
      <c r="B183" s="127">
        <f>VLOOKUP($A183,Table22[#All],2,FALSE)</f>
        <v>0</v>
      </c>
      <c r="C183" s="127">
        <f>VLOOKUP($A183,Table22[#All],3,FALSE)</f>
        <v>0</v>
      </c>
      <c r="D183" s="130" t="s">
        <v>550</v>
      </c>
      <c r="E183" s="119" t="s">
        <v>246</v>
      </c>
      <c r="F183" s="131">
        <f t="shared" si="15"/>
        <v>0</v>
      </c>
      <c r="G183" s="131">
        <f t="shared" si="16"/>
        <v>0</v>
      </c>
    </row>
    <row r="184" spans="1:7" ht="22.05" customHeight="1" thickBot="1" x14ac:dyDescent="0.35">
      <c r="A184" s="126" t="s">
        <v>598</v>
      </c>
      <c r="B184" s="127">
        <f>VLOOKUP($A184,Table22[#All],2,FALSE)</f>
        <v>0</v>
      </c>
      <c r="C184" s="127">
        <f>VLOOKUP($A184,Table22[#All],3,FALSE)</f>
        <v>0</v>
      </c>
      <c r="D184" s="130" t="s">
        <v>551</v>
      </c>
      <c r="E184" s="119" t="s">
        <v>244</v>
      </c>
      <c r="F184" s="131">
        <f t="shared" si="15"/>
        <v>0</v>
      </c>
      <c r="G184" s="131">
        <f t="shared" si="16"/>
        <v>0</v>
      </c>
    </row>
    <row r="185" spans="1:7" ht="22.05" customHeight="1" thickBot="1" x14ac:dyDescent="0.35">
      <c r="A185" s="126" t="s">
        <v>599</v>
      </c>
      <c r="B185" s="127">
        <f>VLOOKUP($A185,Table22[#All],2,FALSE)</f>
        <v>0</v>
      </c>
      <c r="C185" s="127">
        <f>VLOOKUP($A185,Table22[#All],3,FALSE)</f>
        <v>0</v>
      </c>
      <c r="D185" s="130" t="s">
        <v>551</v>
      </c>
      <c r="E185" s="119" t="s">
        <v>247</v>
      </c>
      <c r="F185" s="131">
        <f t="shared" si="15"/>
        <v>0</v>
      </c>
      <c r="G185" s="131">
        <f t="shared" si="16"/>
        <v>0</v>
      </c>
    </row>
    <row r="186" spans="1:7" ht="22.05" customHeight="1" thickBot="1" x14ac:dyDescent="0.35">
      <c r="A186" s="126" t="s">
        <v>600</v>
      </c>
      <c r="B186" s="127">
        <f>VLOOKUP($A186,Table22[#All],2,FALSE)</f>
        <v>0</v>
      </c>
      <c r="C186" s="127">
        <f>VLOOKUP($A186,Table22[#All],3,FALSE)</f>
        <v>0</v>
      </c>
      <c r="D186" s="130" t="s">
        <v>613</v>
      </c>
      <c r="E186" s="119"/>
      <c r="F186" s="132"/>
      <c r="G186" s="132"/>
    </row>
    <row r="187" spans="1:7" ht="22.05" customHeight="1" thickBot="1" x14ac:dyDescent="0.35">
      <c r="A187" s="126" t="s">
        <v>248</v>
      </c>
      <c r="B187" s="127">
        <f>VLOOKUP($A187,Table22[#All],2,FALSE)</f>
        <v>0</v>
      </c>
      <c r="C187" s="127">
        <f>VLOOKUP($A187,Table22[#All],3,FALSE)</f>
        <v>0</v>
      </c>
      <c r="D187" s="130" t="s">
        <v>550</v>
      </c>
      <c r="E187" s="119" t="s">
        <v>248</v>
      </c>
      <c r="F187" s="131">
        <f t="shared" ref="F187:F218" si="17">B187</f>
        <v>0</v>
      </c>
      <c r="G187" s="131">
        <f t="shared" ref="G187:G218" si="18">C187</f>
        <v>0</v>
      </c>
    </row>
    <row r="188" spans="1:7" ht="22.05" customHeight="1" thickBot="1" x14ac:dyDescent="0.35">
      <c r="A188" s="126" t="s">
        <v>249</v>
      </c>
      <c r="B188" s="127">
        <f>VLOOKUP($A188,Table22[#All],2,FALSE)</f>
        <v>0</v>
      </c>
      <c r="C188" s="127">
        <f>VLOOKUP($A188,Table22[#All],3,FALSE)</f>
        <v>0</v>
      </c>
      <c r="D188" s="130" t="s">
        <v>550</v>
      </c>
      <c r="E188" s="119" t="s">
        <v>249</v>
      </c>
      <c r="F188" s="131">
        <f t="shared" si="17"/>
        <v>0</v>
      </c>
      <c r="G188" s="131">
        <f t="shared" si="18"/>
        <v>0</v>
      </c>
    </row>
    <row r="189" spans="1:7" ht="22.05" customHeight="1" thickBot="1" x14ac:dyDescent="0.35">
      <c r="A189" s="126" t="s">
        <v>250</v>
      </c>
      <c r="B189" s="127">
        <f>VLOOKUP($A189,Table22[#All],2,FALSE)</f>
        <v>0</v>
      </c>
      <c r="C189" s="127">
        <f>VLOOKUP($A189,Table22[#All],3,FALSE)</f>
        <v>0</v>
      </c>
      <c r="D189" s="130" t="s">
        <v>550</v>
      </c>
      <c r="E189" s="119" t="s">
        <v>250</v>
      </c>
      <c r="F189" s="131">
        <f t="shared" si="17"/>
        <v>0</v>
      </c>
      <c r="G189" s="131">
        <f t="shared" si="18"/>
        <v>0</v>
      </c>
    </row>
    <row r="190" spans="1:7" ht="22.05" customHeight="1" thickBot="1" x14ac:dyDescent="0.35">
      <c r="A190" s="126" t="s">
        <v>251</v>
      </c>
      <c r="B190" s="127">
        <f>VLOOKUP($A190,Table22[#All],2,FALSE)</f>
        <v>0</v>
      </c>
      <c r="C190" s="127">
        <f>VLOOKUP($A190,Table22[#All],3,FALSE)</f>
        <v>0</v>
      </c>
      <c r="D190" s="130" t="s">
        <v>550</v>
      </c>
      <c r="E190" s="119" t="s">
        <v>251</v>
      </c>
      <c r="F190" s="131">
        <f t="shared" si="17"/>
        <v>0</v>
      </c>
      <c r="G190" s="131">
        <f t="shared" si="18"/>
        <v>0</v>
      </c>
    </row>
    <row r="191" spans="1:7" ht="22.05" customHeight="1" thickBot="1" x14ac:dyDescent="0.35">
      <c r="A191" s="126" t="s">
        <v>252</v>
      </c>
      <c r="B191" s="127">
        <f>VLOOKUP($A191,Table22[#All],2,FALSE)</f>
        <v>0</v>
      </c>
      <c r="C191" s="127">
        <f>VLOOKUP($A191,Table22[#All],3,FALSE)</f>
        <v>0</v>
      </c>
      <c r="D191" s="130" t="s">
        <v>550</v>
      </c>
      <c r="E191" s="119" t="s">
        <v>252</v>
      </c>
      <c r="F191" s="131">
        <f t="shared" si="17"/>
        <v>0</v>
      </c>
      <c r="G191" s="131">
        <f t="shared" si="18"/>
        <v>0</v>
      </c>
    </row>
    <row r="192" spans="1:7" ht="22.05" customHeight="1" thickBot="1" x14ac:dyDescent="0.35">
      <c r="A192" s="126" t="s">
        <v>253</v>
      </c>
      <c r="B192" s="127">
        <f>VLOOKUP($A192,Table22[#All],2,FALSE)</f>
        <v>0</v>
      </c>
      <c r="C192" s="127">
        <f>VLOOKUP($A192,Table22[#All],3,FALSE)</f>
        <v>0</v>
      </c>
      <c r="D192" s="130" t="s">
        <v>550</v>
      </c>
      <c r="E192" s="119" t="s">
        <v>253</v>
      </c>
      <c r="F192" s="131">
        <f t="shared" si="17"/>
        <v>0</v>
      </c>
      <c r="G192" s="131">
        <f t="shared" si="18"/>
        <v>0</v>
      </c>
    </row>
    <row r="193" spans="1:7" ht="22.05" customHeight="1" thickBot="1" x14ac:dyDescent="0.35">
      <c r="A193" s="126" t="s">
        <v>254</v>
      </c>
      <c r="B193" s="127">
        <f>VLOOKUP($A193,Table22[#All],2,FALSE)</f>
        <v>0</v>
      </c>
      <c r="C193" s="127">
        <f>VLOOKUP($A193,Table22[#All],3,FALSE)</f>
        <v>0</v>
      </c>
      <c r="D193" s="130" t="s">
        <v>550</v>
      </c>
      <c r="E193" s="119" t="s">
        <v>254</v>
      </c>
      <c r="F193" s="131">
        <f t="shared" si="17"/>
        <v>0</v>
      </c>
      <c r="G193" s="131">
        <f t="shared" si="18"/>
        <v>0</v>
      </c>
    </row>
    <row r="194" spans="1:7" ht="22.05" customHeight="1" thickBot="1" x14ac:dyDescent="0.35">
      <c r="A194" s="126" t="s">
        <v>255</v>
      </c>
      <c r="B194" s="127">
        <f>VLOOKUP($A194,Table22[#All],2,FALSE)</f>
        <v>0</v>
      </c>
      <c r="C194" s="127">
        <f>VLOOKUP($A194,Table22[#All],3,FALSE)</f>
        <v>0</v>
      </c>
      <c r="D194" s="130" t="s">
        <v>550</v>
      </c>
      <c r="E194" s="119" t="s">
        <v>255</v>
      </c>
      <c r="F194" s="131">
        <f t="shared" si="17"/>
        <v>0</v>
      </c>
      <c r="G194" s="131">
        <f t="shared" si="18"/>
        <v>0</v>
      </c>
    </row>
    <row r="195" spans="1:7" ht="22.05" customHeight="1" thickBot="1" x14ac:dyDescent="0.35">
      <c r="A195" s="126" t="s">
        <v>256</v>
      </c>
      <c r="B195" s="127">
        <f>VLOOKUP($A195,Table22[#All],2,FALSE)</f>
        <v>0</v>
      </c>
      <c r="C195" s="127">
        <f>VLOOKUP($A195,Table22[#All],3,FALSE)</f>
        <v>0</v>
      </c>
      <c r="D195" s="130" t="s">
        <v>550</v>
      </c>
      <c r="E195" s="119" t="s">
        <v>256</v>
      </c>
      <c r="F195" s="131">
        <f t="shared" si="17"/>
        <v>0</v>
      </c>
      <c r="G195" s="131">
        <f t="shared" si="18"/>
        <v>0</v>
      </c>
    </row>
    <row r="196" spans="1:7" ht="22.05" customHeight="1" thickBot="1" x14ac:dyDescent="0.35">
      <c r="A196" s="126" t="s">
        <v>257</v>
      </c>
      <c r="B196" s="127">
        <f>VLOOKUP($A196,Table22[#All],2,FALSE)</f>
        <v>0</v>
      </c>
      <c r="C196" s="127">
        <f>VLOOKUP($A196,Table22[#All],3,FALSE)</f>
        <v>0</v>
      </c>
      <c r="D196" s="130" t="s">
        <v>550</v>
      </c>
      <c r="E196" s="119" t="s">
        <v>258</v>
      </c>
      <c r="F196" s="131">
        <f t="shared" si="17"/>
        <v>0</v>
      </c>
      <c r="G196" s="131">
        <f t="shared" si="18"/>
        <v>0</v>
      </c>
    </row>
    <row r="197" spans="1:7" ht="22.05" customHeight="1" thickBot="1" x14ac:dyDescent="0.35">
      <c r="A197" s="126" t="s">
        <v>258</v>
      </c>
      <c r="B197" s="127">
        <f>VLOOKUP($A197,Table22[#All],2,FALSE)</f>
        <v>0</v>
      </c>
      <c r="C197" s="127">
        <f>VLOOKUP($A197,Table22[#All],3,FALSE)</f>
        <v>0</v>
      </c>
      <c r="D197" s="130" t="s">
        <v>550</v>
      </c>
      <c r="E197" s="119" t="s">
        <v>257</v>
      </c>
      <c r="F197" s="131">
        <f t="shared" si="17"/>
        <v>0</v>
      </c>
      <c r="G197" s="131">
        <f t="shared" si="18"/>
        <v>0</v>
      </c>
    </row>
    <row r="198" spans="1:7" ht="22.05" customHeight="1" thickBot="1" x14ac:dyDescent="0.35">
      <c r="A198" s="126" t="s">
        <v>259</v>
      </c>
      <c r="B198" s="127">
        <f>VLOOKUP($A198,Table22[#All],2,FALSE)</f>
        <v>0</v>
      </c>
      <c r="C198" s="127">
        <f>VLOOKUP($A198,Table22[#All],3,FALSE)</f>
        <v>0</v>
      </c>
      <c r="D198" s="130" t="s">
        <v>550</v>
      </c>
      <c r="E198" s="119" t="s">
        <v>259</v>
      </c>
      <c r="F198" s="131">
        <f t="shared" si="17"/>
        <v>0</v>
      </c>
      <c r="G198" s="131">
        <f t="shared" si="18"/>
        <v>0</v>
      </c>
    </row>
    <row r="199" spans="1:7" ht="22.05" customHeight="1" thickBot="1" x14ac:dyDescent="0.35">
      <c r="A199" s="126" t="s">
        <v>260</v>
      </c>
      <c r="B199" s="127">
        <f>VLOOKUP($A199,Table22[#All],2,FALSE)</f>
        <v>0</v>
      </c>
      <c r="C199" s="127">
        <f>VLOOKUP($A199,Table22[#All],3,FALSE)</f>
        <v>0</v>
      </c>
      <c r="D199" s="130" t="s">
        <v>550</v>
      </c>
      <c r="E199" s="119" t="s">
        <v>260</v>
      </c>
      <c r="F199" s="131">
        <f t="shared" si="17"/>
        <v>0</v>
      </c>
      <c r="G199" s="131">
        <f t="shared" si="18"/>
        <v>0</v>
      </c>
    </row>
    <row r="200" spans="1:7" ht="22.05" customHeight="1" thickBot="1" x14ac:dyDescent="0.35">
      <c r="A200" s="126" t="s">
        <v>261</v>
      </c>
      <c r="B200" s="127">
        <f>VLOOKUP($A200,Table22[#All],2,FALSE)</f>
        <v>0</v>
      </c>
      <c r="C200" s="127">
        <f>VLOOKUP($A200,Table22[#All],3,FALSE)</f>
        <v>0</v>
      </c>
      <c r="D200" s="130" t="s">
        <v>550</v>
      </c>
      <c r="E200" s="119" t="s">
        <v>261</v>
      </c>
      <c r="F200" s="131">
        <f t="shared" si="17"/>
        <v>0</v>
      </c>
      <c r="G200" s="131">
        <f t="shared" si="18"/>
        <v>0</v>
      </c>
    </row>
    <row r="201" spans="1:7" ht="22.05" customHeight="1" thickBot="1" x14ac:dyDescent="0.35">
      <c r="A201" s="126" t="s">
        <v>262</v>
      </c>
      <c r="B201" s="127">
        <f>VLOOKUP($A201,Table22[#All],2,FALSE)</f>
        <v>0</v>
      </c>
      <c r="C201" s="127">
        <f>VLOOKUP($A201,Table22[#All],3,FALSE)</f>
        <v>0</v>
      </c>
      <c r="D201" s="130" t="s">
        <v>550</v>
      </c>
      <c r="E201" s="119" t="s">
        <v>262</v>
      </c>
      <c r="F201" s="131">
        <f t="shared" si="17"/>
        <v>0</v>
      </c>
      <c r="G201" s="131">
        <f t="shared" si="18"/>
        <v>0</v>
      </c>
    </row>
    <row r="202" spans="1:7" ht="22.05" customHeight="1" thickBot="1" x14ac:dyDescent="0.35">
      <c r="A202" s="126" t="s">
        <v>263</v>
      </c>
      <c r="B202" s="127">
        <f>VLOOKUP($A202,Table22[#All],2,FALSE)</f>
        <v>0</v>
      </c>
      <c r="C202" s="127">
        <f>VLOOKUP($A202,Table22[#All],3,FALSE)</f>
        <v>0</v>
      </c>
      <c r="D202" s="130" t="s">
        <v>550</v>
      </c>
      <c r="E202" s="119" t="s">
        <v>263</v>
      </c>
      <c r="F202" s="131">
        <f t="shared" si="17"/>
        <v>0</v>
      </c>
      <c r="G202" s="131">
        <f t="shared" si="18"/>
        <v>0</v>
      </c>
    </row>
    <row r="203" spans="1:7" ht="22.05" customHeight="1" thickBot="1" x14ac:dyDescent="0.35">
      <c r="A203" s="126" t="s">
        <v>264</v>
      </c>
      <c r="B203" s="127">
        <f>VLOOKUP($A203,Table22[#All],2,FALSE)</f>
        <v>0</v>
      </c>
      <c r="C203" s="127">
        <f>VLOOKUP($A203,Table22[#All],3,FALSE)</f>
        <v>0</v>
      </c>
      <c r="D203" s="130" t="s">
        <v>550</v>
      </c>
      <c r="E203" s="119" t="s">
        <v>264</v>
      </c>
      <c r="F203" s="131">
        <f t="shared" si="17"/>
        <v>0</v>
      </c>
      <c r="G203" s="131">
        <f t="shared" si="18"/>
        <v>0</v>
      </c>
    </row>
    <row r="204" spans="1:7" ht="22.05" customHeight="1" thickBot="1" x14ac:dyDescent="0.35">
      <c r="A204" s="126" t="s">
        <v>265</v>
      </c>
      <c r="B204" s="127">
        <f>VLOOKUP($A204,Table22[#All],2,FALSE)</f>
        <v>0</v>
      </c>
      <c r="C204" s="127">
        <f>VLOOKUP($A204,Table22[#All],3,FALSE)</f>
        <v>0</v>
      </c>
      <c r="D204" s="130" t="s">
        <v>550</v>
      </c>
      <c r="E204" s="119" t="s">
        <v>265</v>
      </c>
      <c r="F204" s="131">
        <f t="shared" si="17"/>
        <v>0</v>
      </c>
      <c r="G204" s="131">
        <f t="shared" si="18"/>
        <v>0</v>
      </c>
    </row>
    <row r="205" spans="1:7" ht="22.05" customHeight="1" thickBot="1" x14ac:dyDescent="0.35">
      <c r="A205" s="126" t="s">
        <v>266</v>
      </c>
      <c r="B205" s="127">
        <f>VLOOKUP($A205,Table22[#All],2,FALSE)</f>
        <v>0</v>
      </c>
      <c r="C205" s="127">
        <f>VLOOKUP($A205,Table22[#All],3,FALSE)</f>
        <v>0</v>
      </c>
      <c r="D205" s="130" t="s">
        <v>550</v>
      </c>
      <c r="E205" s="119" t="s">
        <v>266</v>
      </c>
      <c r="F205" s="131">
        <f t="shared" si="17"/>
        <v>0</v>
      </c>
      <c r="G205" s="131">
        <f t="shared" si="18"/>
        <v>0</v>
      </c>
    </row>
    <row r="206" spans="1:7" ht="22.05" customHeight="1" thickBot="1" x14ac:dyDescent="0.35">
      <c r="A206" s="126" t="s">
        <v>267</v>
      </c>
      <c r="B206" s="127">
        <f>VLOOKUP($A206,Table22[#All],2,FALSE)</f>
        <v>0</v>
      </c>
      <c r="C206" s="127">
        <f>VLOOKUP($A206,Table22[#All],3,FALSE)</f>
        <v>0</v>
      </c>
      <c r="D206" s="130" t="s">
        <v>550</v>
      </c>
      <c r="E206" s="119" t="s">
        <v>267</v>
      </c>
      <c r="F206" s="131">
        <f t="shared" si="17"/>
        <v>0</v>
      </c>
      <c r="G206" s="131">
        <f t="shared" si="18"/>
        <v>0</v>
      </c>
    </row>
    <row r="207" spans="1:7" ht="22.05" customHeight="1" thickBot="1" x14ac:dyDescent="0.35">
      <c r="A207" s="126" t="s">
        <v>268</v>
      </c>
      <c r="B207" s="127">
        <f>VLOOKUP($A207,Table22[#All],2,FALSE)</f>
        <v>0</v>
      </c>
      <c r="C207" s="127">
        <f>VLOOKUP($A207,Table22[#All],3,FALSE)</f>
        <v>0</v>
      </c>
      <c r="D207" s="130" t="s">
        <v>550</v>
      </c>
      <c r="E207" s="119" t="s">
        <v>268</v>
      </c>
      <c r="F207" s="131">
        <f t="shared" si="17"/>
        <v>0</v>
      </c>
      <c r="G207" s="131">
        <f t="shared" si="18"/>
        <v>0</v>
      </c>
    </row>
    <row r="208" spans="1:7" ht="22.05" customHeight="1" thickBot="1" x14ac:dyDescent="0.35">
      <c r="A208" s="126" t="s">
        <v>269</v>
      </c>
      <c r="B208" s="127">
        <f>VLOOKUP($A208,Table22[#All],2,FALSE)</f>
        <v>0</v>
      </c>
      <c r="C208" s="127">
        <f>VLOOKUP($A208,Table22[#All],3,FALSE)</f>
        <v>0</v>
      </c>
      <c r="D208" s="130" t="s">
        <v>550</v>
      </c>
      <c r="E208" s="119" t="s">
        <v>269</v>
      </c>
      <c r="F208" s="131">
        <f t="shared" si="17"/>
        <v>0</v>
      </c>
      <c r="G208" s="131">
        <f t="shared" si="18"/>
        <v>0</v>
      </c>
    </row>
    <row r="209" spans="1:7" ht="22.05" customHeight="1" thickBot="1" x14ac:dyDescent="0.35">
      <c r="A209" s="126" t="s">
        <v>269</v>
      </c>
      <c r="B209" s="127">
        <f>VLOOKUP($A209,Table22[#All],2,FALSE)</f>
        <v>0</v>
      </c>
      <c r="C209" s="127">
        <f>VLOOKUP($A209,Table22[#All],3,FALSE)</f>
        <v>0</v>
      </c>
      <c r="D209" s="130" t="s">
        <v>550</v>
      </c>
      <c r="E209" s="119" t="s">
        <v>270</v>
      </c>
      <c r="F209" s="131">
        <f t="shared" si="17"/>
        <v>0</v>
      </c>
      <c r="G209" s="131">
        <f t="shared" si="18"/>
        <v>0</v>
      </c>
    </row>
    <row r="210" spans="1:7" ht="22.05" customHeight="1" thickBot="1" x14ac:dyDescent="0.35">
      <c r="A210" s="126" t="s">
        <v>270</v>
      </c>
      <c r="B210" s="127">
        <f>VLOOKUP($A210,Table22[#All],2,FALSE)</f>
        <v>0</v>
      </c>
      <c r="C210" s="127">
        <f>VLOOKUP($A210,Table22[#All],3,FALSE)</f>
        <v>0</v>
      </c>
      <c r="D210" s="130" t="s">
        <v>550</v>
      </c>
      <c r="E210" s="119" t="s">
        <v>271</v>
      </c>
      <c r="F210" s="131">
        <f t="shared" si="17"/>
        <v>0</v>
      </c>
      <c r="G210" s="131">
        <f t="shared" si="18"/>
        <v>0</v>
      </c>
    </row>
    <row r="211" spans="1:7" ht="22.05" customHeight="1" thickBot="1" x14ac:dyDescent="0.35">
      <c r="A211" s="126" t="s">
        <v>271</v>
      </c>
      <c r="B211" s="127">
        <f>VLOOKUP($A211,Table22[#All],2,FALSE)</f>
        <v>0</v>
      </c>
      <c r="C211" s="127">
        <f>VLOOKUP($A211,Table22[#All],3,FALSE)</f>
        <v>0</v>
      </c>
      <c r="D211" s="130" t="s">
        <v>550</v>
      </c>
      <c r="E211" s="119" t="s">
        <v>272</v>
      </c>
      <c r="F211" s="131">
        <f t="shared" si="17"/>
        <v>0</v>
      </c>
      <c r="G211" s="131">
        <f t="shared" si="18"/>
        <v>0</v>
      </c>
    </row>
    <row r="212" spans="1:7" ht="22.05" customHeight="1" thickBot="1" x14ac:dyDescent="0.35">
      <c r="A212" s="126" t="s">
        <v>272</v>
      </c>
      <c r="B212" s="127">
        <f>VLOOKUP($A212,Table22[#All],2,FALSE)</f>
        <v>0</v>
      </c>
      <c r="C212" s="127">
        <f>VLOOKUP($A212,Table22[#All],3,FALSE)</f>
        <v>0</v>
      </c>
      <c r="D212" s="130" t="s">
        <v>550</v>
      </c>
      <c r="E212" s="119" t="s">
        <v>273</v>
      </c>
      <c r="F212" s="131">
        <f t="shared" si="17"/>
        <v>0</v>
      </c>
      <c r="G212" s="131">
        <f t="shared" si="18"/>
        <v>0</v>
      </c>
    </row>
    <row r="213" spans="1:7" ht="22.05" customHeight="1" thickBot="1" x14ac:dyDescent="0.35">
      <c r="A213" s="126" t="s">
        <v>274</v>
      </c>
      <c r="B213" s="127">
        <f>VLOOKUP($A213,Table22[#All],2,FALSE)</f>
        <v>0</v>
      </c>
      <c r="C213" s="127">
        <f>VLOOKUP($A213,Table22[#All],3,FALSE)</f>
        <v>0</v>
      </c>
      <c r="D213" s="130" t="s">
        <v>550</v>
      </c>
      <c r="E213" s="119" t="s">
        <v>291</v>
      </c>
      <c r="F213" s="131">
        <f t="shared" si="17"/>
        <v>0</v>
      </c>
      <c r="G213" s="131">
        <f t="shared" si="18"/>
        <v>0</v>
      </c>
    </row>
    <row r="214" spans="1:7" ht="22.05" customHeight="1" thickBot="1" x14ac:dyDescent="0.35">
      <c r="A214" s="126" t="s">
        <v>275</v>
      </c>
      <c r="B214" s="127">
        <f>VLOOKUP($A214,Table22[#All],2,FALSE)</f>
        <v>0</v>
      </c>
      <c r="C214" s="127">
        <f>VLOOKUP($A214,Table22[#All],3,FALSE)</f>
        <v>0</v>
      </c>
      <c r="D214" s="130" t="s">
        <v>550</v>
      </c>
      <c r="E214" s="119" t="s">
        <v>292</v>
      </c>
      <c r="F214" s="131">
        <f t="shared" si="17"/>
        <v>0</v>
      </c>
      <c r="G214" s="131">
        <f t="shared" si="18"/>
        <v>0</v>
      </c>
    </row>
    <row r="215" spans="1:7" ht="22.05" customHeight="1" thickBot="1" x14ac:dyDescent="0.35">
      <c r="A215" s="126" t="s">
        <v>276</v>
      </c>
      <c r="B215" s="127">
        <f>VLOOKUP($A215,Table22[#All],2,FALSE)</f>
        <v>0</v>
      </c>
      <c r="C215" s="127">
        <f>VLOOKUP($A215,Table22[#All],3,FALSE)</f>
        <v>0</v>
      </c>
      <c r="D215" s="130" t="s">
        <v>550</v>
      </c>
      <c r="E215" s="119" t="s">
        <v>294</v>
      </c>
      <c r="F215" s="131">
        <f t="shared" si="17"/>
        <v>0</v>
      </c>
      <c r="G215" s="131">
        <f t="shared" si="18"/>
        <v>0</v>
      </c>
    </row>
    <row r="216" spans="1:7" ht="22.05" customHeight="1" thickBot="1" x14ac:dyDescent="0.35">
      <c r="A216" s="126" t="s">
        <v>277</v>
      </c>
      <c r="B216" s="127">
        <f>VLOOKUP($A216,Table22[#All],2,FALSE)</f>
        <v>0</v>
      </c>
      <c r="C216" s="127">
        <f>VLOOKUP($A216,Table22[#All],3,FALSE)</f>
        <v>0</v>
      </c>
      <c r="D216" s="130" t="s">
        <v>550</v>
      </c>
      <c r="E216" s="119" t="s">
        <v>295</v>
      </c>
      <c r="F216" s="131">
        <f t="shared" si="17"/>
        <v>0</v>
      </c>
      <c r="G216" s="131">
        <f t="shared" si="18"/>
        <v>0</v>
      </c>
    </row>
    <row r="217" spans="1:7" ht="22.05" customHeight="1" thickBot="1" x14ac:dyDescent="0.35">
      <c r="A217" s="126" t="s">
        <v>278</v>
      </c>
      <c r="B217" s="127">
        <f>VLOOKUP($A217,Table22[#All],2,FALSE)</f>
        <v>0</v>
      </c>
      <c r="C217" s="127">
        <f>VLOOKUP($A217,Table22[#All],3,FALSE)</f>
        <v>0</v>
      </c>
      <c r="D217" s="130" t="s">
        <v>551</v>
      </c>
      <c r="E217" s="119" t="s">
        <v>293</v>
      </c>
      <c r="F217" s="131">
        <f t="shared" si="17"/>
        <v>0</v>
      </c>
      <c r="G217" s="131">
        <f t="shared" si="18"/>
        <v>0</v>
      </c>
    </row>
    <row r="218" spans="1:7" ht="22.05" customHeight="1" thickBot="1" x14ac:dyDescent="0.35">
      <c r="A218" s="126" t="s">
        <v>279</v>
      </c>
      <c r="B218" s="127">
        <f>VLOOKUP($A218,Table22[#All],2,FALSE)</f>
        <v>0</v>
      </c>
      <c r="C218" s="127">
        <f>VLOOKUP($A218,Table22[#All],3,FALSE)</f>
        <v>0</v>
      </c>
      <c r="D218" s="130" t="s">
        <v>551</v>
      </c>
      <c r="E218" s="119" t="s">
        <v>296</v>
      </c>
      <c r="F218" s="131">
        <f t="shared" si="17"/>
        <v>0</v>
      </c>
      <c r="G218" s="131">
        <f t="shared" si="18"/>
        <v>0</v>
      </c>
    </row>
    <row r="219" spans="1:7" ht="22.05" customHeight="1" thickBot="1" x14ac:dyDescent="0.35">
      <c r="A219" s="126" t="s">
        <v>280</v>
      </c>
      <c r="B219" s="127">
        <f>VLOOKUP($A219,Table22[#All],2,FALSE)</f>
        <v>0</v>
      </c>
      <c r="C219" s="127">
        <f>VLOOKUP($A219,Table22[#All],3,FALSE)</f>
        <v>0</v>
      </c>
      <c r="D219" s="130" t="s">
        <v>613</v>
      </c>
      <c r="E219" s="119"/>
      <c r="F219" s="132"/>
      <c r="G219" s="132"/>
    </row>
    <row r="220" spans="1:7" ht="22.05" customHeight="1" thickBot="1" x14ac:dyDescent="0.35">
      <c r="A220" s="126" t="s">
        <v>297</v>
      </c>
      <c r="B220" s="127">
        <f>VLOOKUP($A220,Table22[#All],2,FALSE)</f>
        <v>0</v>
      </c>
      <c r="C220" s="127">
        <f>VLOOKUP($A220,Table22[#All],3,FALSE)</f>
        <v>0</v>
      </c>
      <c r="D220" s="130" t="s">
        <v>550</v>
      </c>
      <c r="E220" s="119" t="s">
        <v>303</v>
      </c>
      <c r="F220" s="131">
        <f t="shared" ref="F220:F228" si="19">B220</f>
        <v>0</v>
      </c>
      <c r="G220" s="131">
        <f t="shared" ref="G220:G228" si="20">C220</f>
        <v>0</v>
      </c>
    </row>
    <row r="221" spans="1:7" ht="22.05" customHeight="1" thickBot="1" x14ac:dyDescent="0.35">
      <c r="A221" s="126" t="s">
        <v>298</v>
      </c>
      <c r="B221" s="127">
        <f>VLOOKUP($A221,Table22[#All],2,FALSE)</f>
        <v>0</v>
      </c>
      <c r="C221" s="127">
        <f>VLOOKUP($A221,Table22[#All],3,FALSE)</f>
        <v>0</v>
      </c>
      <c r="D221" s="130" t="s">
        <v>551</v>
      </c>
      <c r="E221" s="119" t="s">
        <v>323</v>
      </c>
      <c r="F221" s="131">
        <f t="shared" si="19"/>
        <v>0</v>
      </c>
      <c r="G221" s="131">
        <f t="shared" si="20"/>
        <v>0</v>
      </c>
    </row>
    <row r="222" spans="1:7" ht="22.05" customHeight="1" thickBot="1" x14ac:dyDescent="0.35">
      <c r="A222" s="126" t="s">
        <v>299</v>
      </c>
      <c r="B222" s="127">
        <f>VLOOKUP($A222,Table22[#All],2,FALSE)</f>
        <v>0</v>
      </c>
      <c r="C222" s="127">
        <f>VLOOKUP($A222,Table22[#All],3,FALSE)</f>
        <v>0</v>
      </c>
      <c r="D222" s="130" t="s">
        <v>551</v>
      </c>
      <c r="E222" s="119" t="s">
        <v>309</v>
      </c>
      <c r="F222" s="131">
        <f t="shared" si="19"/>
        <v>0</v>
      </c>
      <c r="G222" s="131">
        <f t="shared" si="20"/>
        <v>0</v>
      </c>
    </row>
    <row r="223" spans="1:7" ht="22.05" customHeight="1" thickBot="1" x14ac:dyDescent="0.35">
      <c r="A223" s="126" t="s">
        <v>300</v>
      </c>
      <c r="B223" s="127">
        <f>VLOOKUP($A223,Table22[#All],2,FALSE)</f>
        <v>0</v>
      </c>
      <c r="C223" s="127">
        <f>VLOOKUP($A223,Table22[#All],3,FALSE)</f>
        <v>0</v>
      </c>
      <c r="D223" s="130" t="s">
        <v>551</v>
      </c>
      <c r="E223" s="119" t="s">
        <v>307</v>
      </c>
      <c r="F223" s="131">
        <f t="shared" si="19"/>
        <v>0</v>
      </c>
      <c r="G223" s="131">
        <f t="shared" si="20"/>
        <v>0</v>
      </c>
    </row>
    <row r="224" spans="1:7" ht="22.05" customHeight="1" thickBot="1" x14ac:dyDescent="0.35">
      <c r="A224" s="126" t="s">
        <v>301</v>
      </c>
      <c r="B224" s="127">
        <f>VLOOKUP($A224,Table22[#All],2,FALSE)</f>
        <v>0</v>
      </c>
      <c r="C224" s="127">
        <f>VLOOKUP($A224,Table22[#All],3,FALSE)</f>
        <v>0</v>
      </c>
      <c r="D224" s="130" t="s">
        <v>551</v>
      </c>
      <c r="E224" s="119" t="s">
        <v>316</v>
      </c>
      <c r="F224" s="131">
        <f t="shared" si="19"/>
        <v>0</v>
      </c>
      <c r="G224" s="131">
        <f t="shared" si="20"/>
        <v>0</v>
      </c>
    </row>
    <row r="225" spans="1:7" ht="22.05" customHeight="1" thickBot="1" x14ac:dyDescent="0.35">
      <c r="A225" s="126" t="s">
        <v>302</v>
      </c>
      <c r="B225" s="127">
        <f>VLOOKUP($A225,Table22[#All],2,FALSE)</f>
        <v>0</v>
      </c>
      <c r="C225" s="127">
        <f>VLOOKUP($A225,Table22[#All],3,FALSE)</f>
        <v>0</v>
      </c>
      <c r="D225" s="130" t="s">
        <v>551</v>
      </c>
      <c r="E225" s="119" t="s">
        <v>321</v>
      </c>
      <c r="F225" s="131">
        <f t="shared" si="19"/>
        <v>0</v>
      </c>
      <c r="G225" s="131">
        <f t="shared" si="20"/>
        <v>0</v>
      </c>
    </row>
    <row r="226" spans="1:7" ht="22.05" customHeight="1" thickBot="1" x14ac:dyDescent="0.35">
      <c r="A226" s="126" t="s">
        <v>488</v>
      </c>
      <c r="B226" s="127">
        <f>VLOOKUP($A226,Table22[#All],2,FALSE)</f>
        <v>0</v>
      </c>
      <c r="C226" s="127">
        <f>VLOOKUP($A226,Table22[#All],3,FALSE)</f>
        <v>0</v>
      </c>
      <c r="D226" s="130" t="s">
        <v>551</v>
      </c>
      <c r="E226" s="119" t="s">
        <v>310</v>
      </c>
      <c r="F226" s="131">
        <f t="shared" si="19"/>
        <v>0</v>
      </c>
      <c r="G226" s="131">
        <f t="shared" si="20"/>
        <v>0</v>
      </c>
    </row>
    <row r="227" spans="1:7" ht="22.05" customHeight="1" thickBot="1" x14ac:dyDescent="0.35">
      <c r="A227" s="126" t="s">
        <v>489</v>
      </c>
      <c r="B227" s="127">
        <f>VLOOKUP($A227,Table22[#All],2,FALSE)</f>
        <v>0</v>
      </c>
      <c r="C227" s="127">
        <f>VLOOKUP($A227,Table22[#All],3,FALSE)</f>
        <v>0</v>
      </c>
      <c r="D227" s="130" t="s">
        <v>551</v>
      </c>
      <c r="E227" s="119" t="s">
        <v>301</v>
      </c>
      <c r="F227" s="131">
        <f t="shared" si="19"/>
        <v>0</v>
      </c>
      <c r="G227" s="131">
        <f t="shared" si="20"/>
        <v>0</v>
      </c>
    </row>
    <row r="228" spans="1:7" ht="22.05" customHeight="1" thickBot="1" x14ac:dyDescent="0.35">
      <c r="A228" s="126" t="s">
        <v>548</v>
      </c>
      <c r="B228" s="127">
        <f>VLOOKUP($A228,Table22[#All],2,FALSE)</f>
        <v>0</v>
      </c>
      <c r="C228" s="127">
        <f>VLOOKUP($A228,Table22[#All],3,FALSE)</f>
        <v>0</v>
      </c>
      <c r="D228" s="130" t="s">
        <v>551</v>
      </c>
      <c r="E228" s="119" t="s">
        <v>314</v>
      </c>
      <c r="F228" s="131">
        <f t="shared" si="19"/>
        <v>0</v>
      </c>
      <c r="G228" s="131">
        <f t="shared" si="20"/>
        <v>0</v>
      </c>
    </row>
    <row r="229" spans="1:7" ht="22.05" customHeight="1" thickBot="1" x14ac:dyDescent="0.35">
      <c r="A229" s="126" t="s">
        <v>549</v>
      </c>
      <c r="B229" s="127">
        <f>VLOOKUP($A229,Table22[#All],2,FALSE)</f>
        <v>0</v>
      </c>
      <c r="C229" s="127">
        <f>VLOOKUP($A229,Table22[#All],3,FALSE)</f>
        <v>0</v>
      </c>
      <c r="D229" s="130" t="s">
        <v>613</v>
      </c>
      <c r="E229" s="119"/>
      <c r="F229" s="132"/>
      <c r="G229" s="132"/>
    </row>
    <row r="230" spans="1:7" ht="22.05" customHeight="1" thickBot="1" x14ac:dyDescent="0.35">
      <c r="A230" s="126" t="s">
        <v>303</v>
      </c>
      <c r="B230" s="127">
        <f>VLOOKUP($A230,Table22[#All],2,FALSE)</f>
        <v>0</v>
      </c>
      <c r="C230" s="127">
        <f>VLOOKUP($A230,Table22[#All],3,FALSE)</f>
        <v>0</v>
      </c>
      <c r="D230" s="130" t="s">
        <v>551</v>
      </c>
      <c r="E230" s="119" t="s">
        <v>297</v>
      </c>
      <c r="F230" s="131">
        <f t="shared" ref="F230:G232" si="21">B230</f>
        <v>0</v>
      </c>
      <c r="G230" s="131">
        <f t="shared" si="21"/>
        <v>0</v>
      </c>
    </row>
    <row r="231" spans="1:7" ht="22.05" customHeight="1" thickBot="1" x14ac:dyDescent="0.35">
      <c r="A231" s="126" t="s">
        <v>304</v>
      </c>
      <c r="B231" s="127">
        <f>VLOOKUP($A231,Table22[#All],2,FALSE)</f>
        <v>0</v>
      </c>
      <c r="C231" s="127">
        <f>VLOOKUP($A231,Table22[#All],3,FALSE)</f>
        <v>0</v>
      </c>
      <c r="D231" s="130" t="s">
        <v>551</v>
      </c>
      <c r="E231" s="119" t="s">
        <v>317</v>
      </c>
      <c r="F231" s="131">
        <f t="shared" si="21"/>
        <v>0</v>
      </c>
      <c r="G231" s="131">
        <f t="shared" si="21"/>
        <v>0</v>
      </c>
    </row>
    <row r="232" spans="1:7" ht="22.05" customHeight="1" thickBot="1" x14ac:dyDescent="0.35">
      <c r="A232" s="126" t="s">
        <v>305</v>
      </c>
      <c r="B232" s="127">
        <f>VLOOKUP($A232,Table22[#All],2,FALSE)</f>
        <v>0</v>
      </c>
      <c r="C232" s="127">
        <f>VLOOKUP($A232,Table22[#All],3,FALSE)</f>
        <v>0</v>
      </c>
      <c r="D232" s="130" t="s">
        <v>551</v>
      </c>
      <c r="E232" s="119" t="s">
        <v>324</v>
      </c>
      <c r="F232" s="131">
        <f t="shared" si="21"/>
        <v>0</v>
      </c>
      <c r="G232" s="131">
        <f t="shared" si="21"/>
        <v>0</v>
      </c>
    </row>
    <row r="233" spans="1:7" ht="22.05" customHeight="1" thickBot="1" x14ac:dyDescent="0.35">
      <c r="A233" s="126" t="s">
        <v>305</v>
      </c>
      <c r="B233" s="127">
        <f>VLOOKUP($A233,Table22[#All],2,FALSE)</f>
        <v>0</v>
      </c>
      <c r="C233" s="127">
        <f>VLOOKUP($A233,Table22[#All],3,FALSE)</f>
        <v>0</v>
      </c>
      <c r="D233" s="130" t="s">
        <v>613</v>
      </c>
      <c r="E233" s="119"/>
      <c r="F233" s="132"/>
      <c r="G233" s="132"/>
    </row>
    <row r="234" spans="1:7" ht="22.05" customHeight="1" thickBot="1" x14ac:dyDescent="0.35">
      <c r="A234" s="126" t="s">
        <v>306</v>
      </c>
      <c r="B234" s="127">
        <f>VLOOKUP($A234,Table22[#All],2,FALSE)</f>
        <v>0</v>
      </c>
      <c r="C234" s="127">
        <f>VLOOKUP($A234,Table22[#All],3,FALSE)</f>
        <v>0</v>
      </c>
      <c r="D234" s="130" t="s">
        <v>551</v>
      </c>
      <c r="E234" s="119" t="s">
        <v>298</v>
      </c>
      <c r="F234" s="131">
        <f>B234</f>
        <v>0</v>
      </c>
      <c r="G234" s="131">
        <f>C234</f>
        <v>0</v>
      </c>
    </row>
    <row r="235" spans="1:7" ht="22.05" customHeight="1" thickBot="1" x14ac:dyDescent="0.35">
      <c r="A235" s="126" t="s">
        <v>307</v>
      </c>
      <c r="B235" s="127">
        <f>VLOOKUP($A235,Table22[#All],2,FALSE)</f>
        <v>0</v>
      </c>
      <c r="C235" s="127">
        <f>VLOOKUP($A235,Table22[#All],3,FALSE)</f>
        <v>0</v>
      </c>
      <c r="D235" s="130" t="s">
        <v>613</v>
      </c>
      <c r="E235" s="119"/>
      <c r="F235" s="132"/>
      <c r="G235" s="132"/>
    </row>
    <row r="236" spans="1:7" ht="22.05" customHeight="1" thickBot="1" x14ac:dyDescent="0.35">
      <c r="A236" s="126" t="s">
        <v>316</v>
      </c>
      <c r="B236" s="127">
        <f>VLOOKUP($A236,Table22[#All],2,FALSE)</f>
        <v>0</v>
      </c>
      <c r="C236" s="127">
        <f>VLOOKUP($A236,Table22[#All],3,FALSE)</f>
        <v>0</v>
      </c>
      <c r="D236" s="130" t="s">
        <v>550</v>
      </c>
      <c r="E236" s="119" t="s">
        <v>328</v>
      </c>
      <c r="F236" s="131">
        <f t="shared" ref="F236:G241" si="22">B236</f>
        <v>0</v>
      </c>
      <c r="G236" s="131">
        <f t="shared" si="22"/>
        <v>0</v>
      </c>
    </row>
    <row r="237" spans="1:7" ht="22.05" customHeight="1" thickBot="1" x14ac:dyDescent="0.35">
      <c r="A237" s="126" t="s">
        <v>317</v>
      </c>
      <c r="B237" s="127">
        <f>VLOOKUP($A237,Table22[#All],2,FALSE)</f>
        <v>0</v>
      </c>
      <c r="C237" s="127">
        <f>VLOOKUP($A237,Table22[#All],3,FALSE)</f>
        <v>0</v>
      </c>
      <c r="D237" s="130" t="s">
        <v>550</v>
      </c>
      <c r="E237" s="119" t="s">
        <v>329</v>
      </c>
      <c r="F237" s="131">
        <f t="shared" si="22"/>
        <v>0</v>
      </c>
      <c r="G237" s="131">
        <f t="shared" si="22"/>
        <v>0</v>
      </c>
    </row>
    <row r="238" spans="1:7" ht="22.05" customHeight="1" thickBot="1" x14ac:dyDescent="0.35">
      <c r="A238" s="126" t="s">
        <v>318</v>
      </c>
      <c r="B238" s="127">
        <f>VLOOKUP($A238,Table22[#All],2,FALSE)</f>
        <v>0</v>
      </c>
      <c r="C238" s="127">
        <f>VLOOKUP($A238,Table22[#All],3,FALSE)</f>
        <v>0</v>
      </c>
      <c r="D238" s="130" t="s">
        <v>550</v>
      </c>
      <c r="E238" s="119" t="s">
        <v>331</v>
      </c>
      <c r="F238" s="131">
        <f t="shared" si="22"/>
        <v>0</v>
      </c>
      <c r="G238" s="131">
        <f t="shared" si="22"/>
        <v>0</v>
      </c>
    </row>
    <row r="239" spans="1:7" ht="22.05" customHeight="1" thickBot="1" x14ac:dyDescent="0.35">
      <c r="A239" s="126" t="s">
        <v>319</v>
      </c>
      <c r="B239" s="127">
        <f>VLOOKUP($A239,Table22[#All],2,FALSE)</f>
        <v>0</v>
      </c>
      <c r="C239" s="127">
        <f>VLOOKUP($A239,Table22[#All],3,FALSE)</f>
        <v>0</v>
      </c>
      <c r="D239" s="130" t="s">
        <v>550</v>
      </c>
      <c r="E239" s="119" t="s">
        <v>332</v>
      </c>
      <c r="F239" s="131">
        <f t="shared" si="22"/>
        <v>0</v>
      </c>
      <c r="G239" s="131">
        <f t="shared" si="22"/>
        <v>0</v>
      </c>
    </row>
    <row r="240" spans="1:7" ht="22.05" customHeight="1" thickBot="1" x14ac:dyDescent="0.35">
      <c r="A240" s="126" t="s">
        <v>320</v>
      </c>
      <c r="B240" s="127">
        <f>VLOOKUP($A240,Table22[#All],2,FALSE)</f>
        <v>0</v>
      </c>
      <c r="C240" s="127">
        <f>VLOOKUP($A240,Table22[#All],3,FALSE)</f>
        <v>0</v>
      </c>
      <c r="D240" s="130" t="s">
        <v>551</v>
      </c>
      <c r="E240" s="119" t="s">
        <v>330</v>
      </c>
      <c r="F240" s="131">
        <f t="shared" si="22"/>
        <v>0</v>
      </c>
      <c r="G240" s="131">
        <f t="shared" si="22"/>
        <v>0</v>
      </c>
    </row>
    <row r="241" spans="1:7" ht="22.05" customHeight="1" thickBot="1" x14ac:dyDescent="0.35">
      <c r="A241" s="126" t="s">
        <v>321</v>
      </c>
      <c r="B241" s="127">
        <f>VLOOKUP($A241,Table22[#All],2,FALSE)</f>
        <v>0</v>
      </c>
      <c r="C241" s="127">
        <f>VLOOKUP($A241,Table22[#All],3,FALSE)</f>
        <v>0</v>
      </c>
      <c r="D241" s="130" t="s">
        <v>551</v>
      </c>
      <c r="E241" s="119" t="s">
        <v>333</v>
      </c>
      <c r="F241" s="131">
        <f t="shared" si="22"/>
        <v>0</v>
      </c>
      <c r="G241" s="131">
        <f t="shared" si="22"/>
        <v>0</v>
      </c>
    </row>
    <row r="242" spans="1:7" ht="22.05" customHeight="1" thickBot="1" x14ac:dyDescent="0.35">
      <c r="A242" s="126" t="s">
        <v>322</v>
      </c>
      <c r="B242" s="127">
        <f>VLOOKUP($A242,Table22[#All],2,FALSE)</f>
        <v>0</v>
      </c>
      <c r="C242" s="127">
        <f>VLOOKUP($A242,Table22[#All],3,FALSE)</f>
        <v>0</v>
      </c>
      <c r="D242" s="130" t="s">
        <v>613</v>
      </c>
      <c r="E242" s="119"/>
      <c r="F242" s="132"/>
      <c r="G242" s="132"/>
    </row>
    <row r="243" spans="1:7" ht="22.05" customHeight="1" thickBot="1" x14ac:dyDescent="0.35">
      <c r="A243" s="126" t="s">
        <v>334</v>
      </c>
      <c r="B243" s="127">
        <f>VLOOKUP($A243,Table22[#All],2,FALSE)</f>
        <v>0</v>
      </c>
      <c r="C243" s="127">
        <f>VLOOKUP($A243,Table22[#All],3,FALSE)</f>
        <v>0</v>
      </c>
      <c r="D243" s="130" t="s">
        <v>550</v>
      </c>
      <c r="E243" s="119" t="s">
        <v>334</v>
      </c>
      <c r="F243" s="131">
        <f t="shared" ref="F243:F270" si="23">B243</f>
        <v>0</v>
      </c>
      <c r="G243" s="131">
        <f t="shared" ref="G243:G270" si="24">C243</f>
        <v>0</v>
      </c>
    </row>
    <row r="244" spans="1:7" ht="22.05" customHeight="1" thickBot="1" x14ac:dyDescent="0.35">
      <c r="A244" s="126" t="s">
        <v>335</v>
      </c>
      <c r="B244" s="127">
        <f>VLOOKUP($A244,Table22[#All],2,FALSE)</f>
        <v>0</v>
      </c>
      <c r="C244" s="127">
        <f>VLOOKUP($A244,Table22[#All],3,FALSE)</f>
        <v>0</v>
      </c>
      <c r="D244" s="130" t="s">
        <v>551</v>
      </c>
      <c r="E244" s="119" t="s">
        <v>336</v>
      </c>
      <c r="F244" s="131">
        <f t="shared" si="23"/>
        <v>0</v>
      </c>
      <c r="G244" s="131">
        <f t="shared" si="24"/>
        <v>0</v>
      </c>
    </row>
    <row r="245" spans="1:7" ht="22.05" customHeight="1" thickBot="1" x14ac:dyDescent="0.35">
      <c r="A245" s="126" t="s">
        <v>336</v>
      </c>
      <c r="B245" s="127">
        <f>VLOOKUP($A245,Table22[#All],2,FALSE)</f>
        <v>0</v>
      </c>
      <c r="C245" s="127">
        <f>VLOOKUP($A245,Table22[#All],3,FALSE)</f>
        <v>0</v>
      </c>
      <c r="D245" s="130" t="s">
        <v>550</v>
      </c>
      <c r="E245" s="119" t="s">
        <v>337</v>
      </c>
      <c r="F245" s="131">
        <f t="shared" si="23"/>
        <v>0</v>
      </c>
      <c r="G245" s="131">
        <f t="shared" si="24"/>
        <v>0</v>
      </c>
    </row>
    <row r="246" spans="1:7" ht="22.05" customHeight="1" thickBot="1" x14ac:dyDescent="0.35">
      <c r="A246" s="126" t="s">
        <v>337</v>
      </c>
      <c r="B246" s="127">
        <f>VLOOKUP($A246,Table22[#All],2,FALSE)</f>
        <v>0</v>
      </c>
      <c r="C246" s="127">
        <f>VLOOKUP($A246,Table22[#All],3,FALSE)</f>
        <v>0</v>
      </c>
      <c r="D246" s="130" t="s">
        <v>550</v>
      </c>
      <c r="E246" s="119" t="s">
        <v>338</v>
      </c>
      <c r="F246" s="131">
        <f t="shared" si="23"/>
        <v>0</v>
      </c>
      <c r="G246" s="131">
        <f t="shared" si="24"/>
        <v>0</v>
      </c>
    </row>
    <row r="247" spans="1:7" ht="22.05" customHeight="1" thickBot="1" x14ac:dyDescent="0.35">
      <c r="A247" s="126" t="s">
        <v>339</v>
      </c>
      <c r="B247" s="127">
        <f>VLOOKUP($A247,Table22[#All],2,FALSE)</f>
        <v>0</v>
      </c>
      <c r="C247" s="127">
        <f>VLOOKUP($A247,Table22[#All],3,FALSE)</f>
        <v>0</v>
      </c>
      <c r="D247" s="130" t="s">
        <v>550</v>
      </c>
      <c r="E247" s="119" t="s">
        <v>339</v>
      </c>
      <c r="F247" s="131">
        <f t="shared" si="23"/>
        <v>0</v>
      </c>
      <c r="G247" s="131">
        <f t="shared" si="24"/>
        <v>0</v>
      </c>
    </row>
    <row r="248" spans="1:7" ht="22.05" customHeight="1" thickBot="1" x14ac:dyDescent="0.35">
      <c r="A248" s="126" t="s">
        <v>340</v>
      </c>
      <c r="B248" s="127">
        <f>VLOOKUP($A248,Table22[#All],2,FALSE)</f>
        <v>0</v>
      </c>
      <c r="C248" s="127">
        <f>VLOOKUP($A248,Table22[#All],3,FALSE)</f>
        <v>0</v>
      </c>
      <c r="D248" s="130" t="s">
        <v>550</v>
      </c>
      <c r="E248" s="119" t="s">
        <v>340</v>
      </c>
      <c r="F248" s="131">
        <f t="shared" si="23"/>
        <v>0</v>
      </c>
      <c r="G248" s="131">
        <f t="shared" si="24"/>
        <v>0</v>
      </c>
    </row>
    <row r="249" spans="1:7" ht="22.05" customHeight="1" thickBot="1" x14ac:dyDescent="0.35">
      <c r="A249" s="126" t="s">
        <v>341</v>
      </c>
      <c r="B249" s="127">
        <f>VLOOKUP($A249,Table22[#All],2,FALSE)</f>
        <v>0</v>
      </c>
      <c r="C249" s="127">
        <f>VLOOKUP($A249,Table22[#All],3,FALSE)</f>
        <v>0</v>
      </c>
      <c r="D249" s="130" t="s">
        <v>550</v>
      </c>
      <c r="E249" s="119" t="s">
        <v>341</v>
      </c>
      <c r="F249" s="131">
        <f t="shared" si="23"/>
        <v>0</v>
      </c>
      <c r="G249" s="131">
        <f t="shared" si="24"/>
        <v>0</v>
      </c>
    </row>
    <row r="250" spans="1:7" ht="22.05" customHeight="1" thickBot="1" x14ac:dyDescent="0.35">
      <c r="A250" s="126" t="s">
        <v>342</v>
      </c>
      <c r="B250" s="127">
        <f>VLOOKUP($A250,Table22[#All],2,FALSE)</f>
        <v>0</v>
      </c>
      <c r="C250" s="127">
        <f>VLOOKUP($A250,Table22[#All],3,FALSE)</f>
        <v>0</v>
      </c>
      <c r="D250" s="130" t="s">
        <v>550</v>
      </c>
      <c r="E250" s="119" t="s">
        <v>342</v>
      </c>
      <c r="F250" s="131">
        <f t="shared" si="23"/>
        <v>0</v>
      </c>
      <c r="G250" s="131">
        <f t="shared" si="24"/>
        <v>0</v>
      </c>
    </row>
    <row r="251" spans="1:7" ht="22.05" customHeight="1" thickBot="1" x14ac:dyDescent="0.35">
      <c r="A251" s="126" t="s">
        <v>343</v>
      </c>
      <c r="B251" s="127">
        <f>VLOOKUP($A251,Table22[#All],2,FALSE)</f>
        <v>0</v>
      </c>
      <c r="C251" s="127">
        <f>VLOOKUP($A251,Table22[#All],3,FALSE)</f>
        <v>0</v>
      </c>
      <c r="D251" s="130" t="s">
        <v>550</v>
      </c>
      <c r="E251" s="119" t="s">
        <v>343</v>
      </c>
      <c r="F251" s="131">
        <f t="shared" si="23"/>
        <v>0</v>
      </c>
      <c r="G251" s="131">
        <f t="shared" si="24"/>
        <v>0</v>
      </c>
    </row>
    <row r="252" spans="1:7" ht="22.05" customHeight="1" thickBot="1" x14ac:dyDescent="0.35">
      <c r="A252" s="126" t="s">
        <v>344</v>
      </c>
      <c r="B252" s="127">
        <f>VLOOKUP($A252,Table22[#All],2,FALSE)</f>
        <v>0</v>
      </c>
      <c r="C252" s="127">
        <f>VLOOKUP($A252,Table22[#All],3,FALSE)</f>
        <v>0</v>
      </c>
      <c r="D252" s="130" t="s">
        <v>550</v>
      </c>
      <c r="E252" s="119" t="s">
        <v>344</v>
      </c>
      <c r="F252" s="131">
        <f t="shared" si="23"/>
        <v>0</v>
      </c>
      <c r="G252" s="131">
        <f t="shared" si="24"/>
        <v>0</v>
      </c>
    </row>
    <row r="253" spans="1:7" ht="22.05" customHeight="1" thickBot="1" x14ac:dyDescent="0.35">
      <c r="A253" s="126" t="s">
        <v>345</v>
      </c>
      <c r="B253" s="127">
        <f>VLOOKUP($A253,Table22[#All],2,FALSE)</f>
        <v>0</v>
      </c>
      <c r="C253" s="127">
        <f>VLOOKUP($A253,Table22[#All],3,FALSE)</f>
        <v>0</v>
      </c>
      <c r="D253" s="130" t="s">
        <v>550</v>
      </c>
      <c r="E253" s="119" t="s">
        <v>345</v>
      </c>
      <c r="F253" s="131">
        <f t="shared" si="23"/>
        <v>0</v>
      </c>
      <c r="G253" s="131">
        <f t="shared" si="24"/>
        <v>0</v>
      </c>
    </row>
    <row r="254" spans="1:7" ht="22.05" customHeight="1" thickBot="1" x14ac:dyDescent="0.35">
      <c r="A254" s="126" t="s">
        <v>346</v>
      </c>
      <c r="B254" s="127">
        <f>VLOOKUP($A254,Table22[#All],2,FALSE)</f>
        <v>0</v>
      </c>
      <c r="C254" s="127">
        <f>VLOOKUP($A254,Table22[#All],3,FALSE)</f>
        <v>0</v>
      </c>
      <c r="D254" s="130" t="s">
        <v>550</v>
      </c>
      <c r="E254" s="119" t="s">
        <v>346</v>
      </c>
      <c r="F254" s="131">
        <f t="shared" si="23"/>
        <v>0</v>
      </c>
      <c r="G254" s="131">
        <f t="shared" si="24"/>
        <v>0</v>
      </c>
    </row>
    <row r="255" spans="1:7" ht="22.05" customHeight="1" thickBot="1" x14ac:dyDescent="0.35">
      <c r="A255" s="126" t="s">
        <v>347</v>
      </c>
      <c r="B255" s="127">
        <f>VLOOKUP($A255,Table22[#All],2,FALSE)</f>
        <v>0</v>
      </c>
      <c r="C255" s="127">
        <f>VLOOKUP($A255,Table22[#All],3,FALSE)</f>
        <v>0</v>
      </c>
      <c r="D255" s="130" t="s">
        <v>550</v>
      </c>
      <c r="E255" s="119" t="s">
        <v>347</v>
      </c>
      <c r="F255" s="131">
        <f t="shared" si="23"/>
        <v>0</v>
      </c>
      <c r="G255" s="131">
        <f t="shared" si="24"/>
        <v>0</v>
      </c>
    </row>
    <row r="256" spans="1:7" ht="22.05" customHeight="1" thickBot="1" x14ac:dyDescent="0.35">
      <c r="A256" s="126" t="s">
        <v>348</v>
      </c>
      <c r="B256" s="127">
        <f>VLOOKUP($A256,Table22[#All],2,FALSE)</f>
        <v>0</v>
      </c>
      <c r="C256" s="127">
        <f>VLOOKUP($A256,Table22[#All],3,FALSE)</f>
        <v>0</v>
      </c>
      <c r="D256" s="130" t="s">
        <v>550</v>
      </c>
      <c r="E256" s="119" t="s">
        <v>348</v>
      </c>
      <c r="F256" s="131">
        <f t="shared" si="23"/>
        <v>0</v>
      </c>
      <c r="G256" s="131">
        <f t="shared" si="24"/>
        <v>0</v>
      </c>
    </row>
    <row r="257" spans="1:7" ht="22.05" customHeight="1" thickBot="1" x14ac:dyDescent="0.35">
      <c r="A257" s="126" t="s">
        <v>349</v>
      </c>
      <c r="B257" s="127">
        <f>VLOOKUP($A257,Table22[#All],2,FALSE)</f>
        <v>0</v>
      </c>
      <c r="C257" s="127">
        <f>VLOOKUP($A257,Table22[#All],3,FALSE)</f>
        <v>0</v>
      </c>
      <c r="D257" s="130" t="s">
        <v>550</v>
      </c>
      <c r="E257" s="119" t="s">
        <v>349</v>
      </c>
      <c r="F257" s="131">
        <f t="shared" si="23"/>
        <v>0</v>
      </c>
      <c r="G257" s="131">
        <f t="shared" si="24"/>
        <v>0</v>
      </c>
    </row>
    <row r="258" spans="1:7" ht="22.05" customHeight="1" thickBot="1" x14ac:dyDescent="0.35">
      <c r="A258" s="126" t="s">
        <v>350</v>
      </c>
      <c r="B258" s="127">
        <f>VLOOKUP($A258,Table22[#All],2,FALSE)</f>
        <v>0</v>
      </c>
      <c r="C258" s="127">
        <f>VLOOKUP($A258,Table22[#All],3,FALSE)</f>
        <v>0</v>
      </c>
      <c r="D258" s="130" t="s">
        <v>550</v>
      </c>
      <c r="E258" s="119" t="s">
        <v>350</v>
      </c>
      <c r="F258" s="131">
        <f t="shared" si="23"/>
        <v>0</v>
      </c>
      <c r="G258" s="131">
        <f t="shared" si="24"/>
        <v>0</v>
      </c>
    </row>
    <row r="259" spans="1:7" ht="22.05" customHeight="1" thickBot="1" x14ac:dyDescent="0.35">
      <c r="A259" s="126" t="s">
        <v>351</v>
      </c>
      <c r="B259" s="127">
        <f>VLOOKUP($A259,Table22[#All],2,FALSE)</f>
        <v>0</v>
      </c>
      <c r="C259" s="127">
        <f>VLOOKUP($A259,Table22[#All],3,FALSE)</f>
        <v>0</v>
      </c>
      <c r="D259" s="130" t="s">
        <v>550</v>
      </c>
      <c r="E259" s="119" t="s">
        <v>351</v>
      </c>
      <c r="F259" s="131">
        <f t="shared" si="23"/>
        <v>0</v>
      </c>
      <c r="G259" s="131">
        <f t="shared" si="24"/>
        <v>0</v>
      </c>
    </row>
    <row r="260" spans="1:7" ht="22.05" customHeight="1" thickBot="1" x14ac:dyDescent="0.35">
      <c r="A260" s="126" t="s">
        <v>352</v>
      </c>
      <c r="B260" s="127">
        <f>VLOOKUP($A260,Table22[#All],2,FALSE)</f>
        <v>0</v>
      </c>
      <c r="C260" s="127">
        <f>VLOOKUP($A260,Table22[#All],3,FALSE)</f>
        <v>0</v>
      </c>
      <c r="D260" s="130" t="s">
        <v>550</v>
      </c>
      <c r="E260" s="119" t="s">
        <v>352</v>
      </c>
      <c r="F260" s="131">
        <f t="shared" si="23"/>
        <v>0</v>
      </c>
      <c r="G260" s="131">
        <f t="shared" si="24"/>
        <v>0</v>
      </c>
    </row>
    <row r="261" spans="1:7" ht="22.05" customHeight="1" thickBot="1" x14ac:dyDescent="0.35">
      <c r="A261" s="126" t="s">
        <v>353</v>
      </c>
      <c r="B261" s="127">
        <f>VLOOKUP($A261,Table22[#All],2,FALSE)</f>
        <v>0</v>
      </c>
      <c r="C261" s="127">
        <f>VLOOKUP($A261,Table22[#All],3,FALSE)</f>
        <v>0</v>
      </c>
      <c r="D261" s="130" t="s">
        <v>550</v>
      </c>
      <c r="E261" s="119" t="s">
        <v>353</v>
      </c>
      <c r="F261" s="131">
        <f t="shared" si="23"/>
        <v>0</v>
      </c>
      <c r="G261" s="131">
        <f t="shared" si="24"/>
        <v>0</v>
      </c>
    </row>
    <row r="262" spans="1:7" ht="22.05" customHeight="1" thickBot="1" x14ac:dyDescent="0.35">
      <c r="A262" s="126" t="s">
        <v>354</v>
      </c>
      <c r="B262" s="127">
        <f>VLOOKUP($A262,Table22[#All],2,FALSE)</f>
        <v>0</v>
      </c>
      <c r="C262" s="127">
        <f>VLOOKUP($A262,Table22[#All],3,FALSE)</f>
        <v>0</v>
      </c>
      <c r="D262" s="130" t="s">
        <v>550</v>
      </c>
      <c r="E262" s="119" t="s">
        <v>354</v>
      </c>
      <c r="F262" s="131">
        <f t="shared" si="23"/>
        <v>0</v>
      </c>
      <c r="G262" s="131">
        <f t="shared" si="24"/>
        <v>0</v>
      </c>
    </row>
    <row r="263" spans="1:7" ht="22.05" customHeight="1" thickBot="1" x14ac:dyDescent="0.35">
      <c r="A263" s="126" t="s">
        <v>355</v>
      </c>
      <c r="B263" s="127">
        <f>VLOOKUP($A263,Table22[#All],2,FALSE)</f>
        <v>0</v>
      </c>
      <c r="C263" s="127">
        <f>VLOOKUP($A263,Table22[#All],3,FALSE)</f>
        <v>0</v>
      </c>
      <c r="D263" s="130" t="s">
        <v>550</v>
      </c>
      <c r="E263" s="119" t="s">
        <v>355</v>
      </c>
      <c r="F263" s="131">
        <f t="shared" si="23"/>
        <v>0</v>
      </c>
      <c r="G263" s="131">
        <f t="shared" si="24"/>
        <v>0</v>
      </c>
    </row>
    <row r="264" spans="1:7" ht="22.05" customHeight="1" thickBot="1" x14ac:dyDescent="0.35">
      <c r="A264" s="126" t="s">
        <v>356</v>
      </c>
      <c r="B264" s="127">
        <f>VLOOKUP($A264,Table22[#All],2,FALSE)</f>
        <v>0</v>
      </c>
      <c r="C264" s="127">
        <f>VLOOKUP($A264,Table22[#All],3,FALSE)</f>
        <v>0</v>
      </c>
      <c r="D264" s="130" t="s">
        <v>550</v>
      </c>
      <c r="E264" s="119" t="s">
        <v>356</v>
      </c>
      <c r="F264" s="131">
        <f t="shared" si="23"/>
        <v>0</v>
      </c>
      <c r="G264" s="131">
        <f t="shared" si="24"/>
        <v>0</v>
      </c>
    </row>
    <row r="265" spans="1:7" ht="22.05" customHeight="1" thickBot="1" x14ac:dyDescent="0.35">
      <c r="A265" s="126" t="s">
        <v>357</v>
      </c>
      <c r="B265" s="127">
        <f>VLOOKUP($A265,Table22[#All],2,FALSE)</f>
        <v>0</v>
      </c>
      <c r="C265" s="127">
        <f>VLOOKUP($A265,Table22[#All],3,FALSE)</f>
        <v>0</v>
      </c>
      <c r="D265" s="130" t="s">
        <v>550</v>
      </c>
      <c r="E265" s="119" t="s">
        <v>357</v>
      </c>
      <c r="F265" s="131">
        <f t="shared" si="23"/>
        <v>0</v>
      </c>
      <c r="G265" s="131">
        <f t="shared" si="24"/>
        <v>0</v>
      </c>
    </row>
    <row r="266" spans="1:7" ht="22.05" customHeight="1" thickBot="1" x14ac:dyDescent="0.35">
      <c r="A266" s="126" t="s">
        <v>358</v>
      </c>
      <c r="B266" s="127">
        <f>VLOOKUP($A266,Table22[#All],2,FALSE)</f>
        <v>0</v>
      </c>
      <c r="C266" s="127">
        <f>VLOOKUP($A266,Table22[#All],3,FALSE)</f>
        <v>0</v>
      </c>
      <c r="D266" s="130" t="s">
        <v>550</v>
      </c>
      <c r="E266" s="119" t="s">
        <v>358</v>
      </c>
      <c r="F266" s="131">
        <f t="shared" si="23"/>
        <v>0</v>
      </c>
      <c r="G266" s="131">
        <f t="shared" si="24"/>
        <v>0</v>
      </c>
    </row>
    <row r="267" spans="1:7" ht="22.05" customHeight="1" thickBot="1" x14ac:dyDescent="0.35">
      <c r="A267" s="126" t="s">
        <v>359</v>
      </c>
      <c r="B267" s="127">
        <f>VLOOKUP($A267,Table22[#All],2,FALSE)</f>
        <v>0</v>
      </c>
      <c r="C267" s="127">
        <f>VLOOKUP($A267,Table22[#All],3,FALSE)</f>
        <v>0</v>
      </c>
      <c r="D267" s="130" t="s">
        <v>550</v>
      </c>
      <c r="E267" s="119" t="s">
        <v>360</v>
      </c>
      <c r="F267" s="131">
        <f t="shared" si="23"/>
        <v>0</v>
      </c>
      <c r="G267" s="131">
        <f t="shared" si="24"/>
        <v>0</v>
      </c>
    </row>
    <row r="268" spans="1:7" ht="22.05" customHeight="1" thickBot="1" x14ac:dyDescent="0.35">
      <c r="A268" s="126" t="s">
        <v>360</v>
      </c>
      <c r="B268" s="127">
        <f>VLOOKUP($A268,Table22[#All],2,FALSE)</f>
        <v>0</v>
      </c>
      <c r="C268" s="127">
        <f>VLOOKUP($A268,Table22[#All],3,FALSE)</f>
        <v>0</v>
      </c>
      <c r="D268" s="130" t="s">
        <v>550</v>
      </c>
      <c r="E268" s="119" t="s">
        <v>361</v>
      </c>
      <c r="F268" s="131">
        <f t="shared" si="23"/>
        <v>0</v>
      </c>
      <c r="G268" s="131">
        <f t="shared" si="24"/>
        <v>0</v>
      </c>
    </row>
    <row r="269" spans="1:7" ht="22.05" customHeight="1" thickBot="1" x14ac:dyDescent="0.35">
      <c r="A269" s="126" t="s">
        <v>361</v>
      </c>
      <c r="B269" s="127">
        <f>VLOOKUP($A269,Table22[#All],2,FALSE)</f>
        <v>0</v>
      </c>
      <c r="C269" s="127">
        <f>VLOOKUP($A269,Table22[#All],3,FALSE)</f>
        <v>0</v>
      </c>
      <c r="D269" s="130" t="s">
        <v>551</v>
      </c>
      <c r="E269" s="119" t="s">
        <v>359</v>
      </c>
      <c r="F269" s="131">
        <f t="shared" si="23"/>
        <v>0</v>
      </c>
      <c r="G269" s="131">
        <f t="shared" si="24"/>
        <v>0</v>
      </c>
    </row>
    <row r="270" spans="1:7" ht="22.05" customHeight="1" thickBot="1" x14ac:dyDescent="0.35">
      <c r="A270" s="126" t="s">
        <v>362</v>
      </c>
      <c r="B270" s="127">
        <f>VLOOKUP($A270,Table22[#All],2,FALSE)</f>
        <v>0</v>
      </c>
      <c r="C270" s="127">
        <f>VLOOKUP($A270,Table22[#All],3,FALSE)</f>
        <v>0</v>
      </c>
      <c r="D270" s="130" t="s">
        <v>551</v>
      </c>
      <c r="E270" s="119" t="s">
        <v>362</v>
      </c>
      <c r="F270" s="131">
        <f t="shared" si="23"/>
        <v>0</v>
      </c>
      <c r="G270" s="131">
        <f t="shared" si="24"/>
        <v>0</v>
      </c>
    </row>
    <row r="271" spans="1:7" ht="22.05" customHeight="1" thickBot="1" x14ac:dyDescent="0.35">
      <c r="A271" s="126" t="s">
        <v>556</v>
      </c>
      <c r="B271" s="127">
        <f>VLOOKUP($A271,Table22[#All],2,FALSE)</f>
        <v>0</v>
      </c>
      <c r="C271" s="127">
        <f>VLOOKUP($A271,Table22[#All],3,FALSE)</f>
        <v>0</v>
      </c>
      <c r="D271" s="130" t="s">
        <v>613</v>
      </c>
      <c r="E271" s="119"/>
      <c r="F271" s="132"/>
      <c r="G271" s="132"/>
    </row>
    <row r="272" spans="1:7" ht="22.05" customHeight="1" thickBot="1" x14ac:dyDescent="0.35">
      <c r="A272" s="126" t="s">
        <v>385</v>
      </c>
      <c r="B272" s="127">
        <f>VLOOKUP($A272,Table22[#All],2,FALSE)</f>
        <v>0</v>
      </c>
      <c r="C272" s="127">
        <f>VLOOKUP($A272,Table22[#All],3,FALSE)</f>
        <v>0</v>
      </c>
      <c r="D272" s="130" t="s">
        <v>550</v>
      </c>
      <c r="E272" s="119" t="s">
        <v>397</v>
      </c>
      <c r="F272" s="131">
        <f t="shared" ref="F272:F292" si="25">B272</f>
        <v>0</v>
      </c>
      <c r="G272" s="131">
        <f t="shared" ref="G272:G292" si="26">C272</f>
        <v>0</v>
      </c>
    </row>
    <row r="273" spans="1:7" ht="22.05" customHeight="1" thickBot="1" x14ac:dyDescent="0.35">
      <c r="A273" s="126" t="s">
        <v>386</v>
      </c>
      <c r="B273" s="127">
        <f>VLOOKUP($A273,Table22[#All],2,FALSE)</f>
        <v>0</v>
      </c>
      <c r="C273" s="127">
        <f>VLOOKUP($A273,Table22[#All],3,FALSE)</f>
        <v>0</v>
      </c>
      <c r="D273" s="130" t="s">
        <v>550</v>
      </c>
      <c r="E273" s="119" t="s">
        <v>398</v>
      </c>
      <c r="F273" s="131">
        <f t="shared" si="25"/>
        <v>0</v>
      </c>
      <c r="G273" s="131">
        <f t="shared" si="26"/>
        <v>0</v>
      </c>
    </row>
    <row r="274" spans="1:7" ht="22.05" customHeight="1" thickBot="1" x14ac:dyDescent="0.35">
      <c r="A274" s="126" t="s">
        <v>387</v>
      </c>
      <c r="B274" s="127">
        <f>VLOOKUP($A274,Table22[#All],2,FALSE)</f>
        <v>0</v>
      </c>
      <c r="C274" s="127">
        <f>VLOOKUP($A274,Table22[#All],3,FALSE)</f>
        <v>0</v>
      </c>
      <c r="D274" s="130" t="s">
        <v>550</v>
      </c>
      <c r="E274" s="119" t="s">
        <v>399</v>
      </c>
      <c r="F274" s="131">
        <f t="shared" si="25"/>
        <v>0</v>
      </c>
      <c r="G274" s="131">
        <f t="shared" si="26"/>
        <v>0</v>
      </c>
    </row>
    <row r="275" spans="1:7" ht="22.05" customHeight="1" thickBot="1" x14ac:dyDescent="0.35">
      <c r="A275" s="126" t="s">
        <v>388</v>
      </c>
      <c r="B275" s="127">
        <f>VLOOKUP($A275,Table22[#All],2,FALSE)</f>
        <v>0</v>
      </c>
      <c r="C275" s="127">
        <f>VLOOKUP($A275,Table22[#All],3,FALSE)</f>
        <v>0</v>
      </c>
      <c r="D275" s="130" t="s">
        <v>550</v>
      </c>
      <c r="E275" s="119" t="s">
        <v>400</v>
      </c>
      <c r="F275" s="131">
        <f t="shared" si="25"/>
        <v>0</v>
      </c>
      <c r="G275" s="131">
        <f t="shared" si="26"/>
        <v>0</v>
      </c>
    </row>
    <row r="276" spans="1:7" ht="22.05" customHeight="1" thickBot="1" x14ac:dyDescent="0.35">
      <c r="A276" s="126" t="s">
        <v>389</v>
      </c>
      <c r="B276" s="127">
        <f>VLOOKUP($A276,Table22[#All],2,FALSE)</f>
        <v>0</v>
      </c>
      <c r="C276" s="127">
        <f>VLOOKUP($A276,Table22[#All],3,FALSE)</f>
        <v>0</v>
      </c>
      <c r="D276" s="130" t="s">
        <v>550</v>
      </c>
      <c r="E276" s="119" t="s">
        <v>401</v>
      </c>
      <c r="F276" s="131">
        <f t="shared" si="25"/>
        <v>0</v>
      </c>
      <c r="G276" s="131">
        <f t="shared" si="26"/>
        <v>0</v>
      </c>
    </row>
    <row r="277" spans="1:7" ht="22.05" customHeight="1" thickBot="1" x14ac:dyDescent="0.35">
      <c r="A277" s="126" t="s">
        <v>390</v>
      </c>
      <c r="B277" s="127">
        <f>VLOOKUP($A277,Table22[#All],2,FALSE)</f>
        <v>0</v>
      </c>
      <c r="C277" s="127">
        <f>VLOOKUP($A277,Table22[#All],3,FALSE)</f>
        <v>0</v>
      </c>
      <c r="D277" s="130" t="s">
        <v>550</v>
      </c>
      <c r="E277" s="119" t="s">
        <v>402</v>
      </c>
      <c r="F277" s="131">
        <f t="shared" si="25"/>
        <v>0</v>
      </c>
      <c r="G277" s="131">
        <f t="shared" si="26"/>
        <v>0</v>
      </c>
    </row>
    <row r="278" spans="1:7" ht="22.05" customHeight="1" thickBot="1" x14ac:dyDescent="0.35">
      <c r="A278" s="126" t="s">
        <v>391</v>
      </c>
      <c r="B278" s="127">
        <f>VLOOKUP($A278,Table22[#All],2,FALSE)</f>
        <v>0</v>
      </c>
      <c r="C278" s="127">
        <f>VLOOKUP($A278,Table22[#All],3,FALSE)</f>
        <v>0</v>
      </c>
      <c r="D278" s="130" t="s">
        <v>551</v>
      </c>
      <c r="E278" s="119" t="s">
        <v>403</v>
      </c>
      <c r="F278" s="131">
        <f t="shared" si="25"/>
        <v>0</v>
      </c>
      <c r="G278" s="131">
        <f t="shared" si="26"/>
        <v>0</v>
      </c>
    </row>
    <row r="279" spans="1:7" ht="22.05" customHeight="1" thickBot="1" x14ac:dyDescent="0.35">
      <c r="A279" s="126" t="s">
        <v>392</v>
      </c>
      <c r="B279" s="127">
        <f>VLOOKUP($A279,Table22[#All],2,FALSE)</f>
        <v>0</v>
      </c>
      <c r="C279" s="127">
        <f>VLOOKUP($A279,Table22[#All],3,FALSE)</f>
        <v>0</v>
      </c>
      <c r="D279" s="130" t="s">
        <v>550</v>
      </c>
      <c r="E279" s="119" t="s">
        <v>404</v>
      </c>
      <c r="F279" s="131">
        <f t="shared" si="25"/>
        <v>0</v>
      </c>
      <c r="G279" s="131">
        <f t="shared" si="26"/>
        <v>0</v>
      </c>
    </row>
    <row r="280" spans="1:7" ht="22.05" customHeight="1" thickBot="1" x14ac:dyDescent="0.35">
      <c r="A280" s="126" t="s">
        <v>393</v>
      </c>
      <c r="B280" s="127">
        <f>VLOOKUP($A280,Table22[#All],2,FALSE)</f>
        <v>0</v>
      </c>
      <c r="C280" s="127">
        <f>VLOOKUP($A280,Table22[#All],3,FALSE)</f>
        <v>0</v>
      </c>
      <c r="D280" s="130" t="s">
        <v>550</v>
      </c>
      <c r="E280" s="119" t="s">
        <v>405</v>
      </c>
      <c r="F280" s="131">
        <f t="shared" si="25"/>
        <v>0</v>
      </c>
      <c r="G280" s="131">
        <f t="shared" si="26"/>
        <v>0</v>
      </c>
    </row>
    <row r="281" spans="1:7" ht="22.05" customHeight="1" thickBot="1" x14ac:dyDescent="0.35">
      <c r="A281" s="126" t="s">
        <v>394</v>
      </c>
      <c r="B281" s="127">
        <f>VLOOKUP($A281,Table22[#All],2,FALSE)</f>
        <v>0</v>
      </c>
      <c r="C281" s="127">
        <f>VLOOKUP($A281,Table22[#All],3,FALSE)</f>
        <v>0</v>
      </c>
      <c r="D281" s="130" t="s">
        <v>550</v>
      </c>
      <c r="E281" s="119" t="s">
        <v>406</v>
      </c>
      <c r="F281" s="131">
        <f t="shared" si="25"/>
        <v>0</v>
      </c>
      <c r="G281" s="131">
        <f t="shared" si="26"/>
        <v>0</v>
      </c>
    </row>
    <row r="282" spans="1:7" ht="22.05" customHeight="1" thickBot="1" x14ac:dyDescent="0.35">
      <c r="A282" s="126" t="s">
        <v>395</v>
      </c>
      <c r="B282" s="127">
        <f>VLOOKUP($A282,Table22[#All],2,FALSE)</f>
        <v>0</v>
      </c>
      <c r="C282" s="127">
        <f>VLOOKUP($A282,Table22[#All],3,FALSE)</f>
        <v>0</v>
      </c>
      <c r="D282" s="130" t="s">
        <v>551</v>
      </c>
      <c r="E282" s="119" t="s">
        <v>403</v>
      </c>
      <c r="F282" s="131">
        <f t="shared" si="25"/>
        <v>0</v>
      </c>
      <c r="G282" s="131">
        <f t="shared" si="26"/>
        <v>0</v>
      </c>
    </row>
    <row r="283" spans="1:7" ht="22.05" customHeight="1" thickBot="1" x14ac:dyDescent="0.35">
      <c r="A283" s="126" t="s">
        <v>396</v>
      </c>
      <c r="B283" s="127">
        <f>VLOOKUP($A283,Table22[#All],2,FALSE)</f>
        <v>0</v>
      </c>
      <c r="C283" s="127">
        <f>VLOOKUP($A283,Table22[#All],3,FALSE)</f>
        <v>0</v>
      </c>
      <c r="D283" s="130" t="s">
        <v>550</v>
      </c>
      <c r="E283" s="119" t="s">
        <v>407</v>
      </c>
      <c r="F283" s="131">
        <f t="shared" si="25"/>
        <v>0</v>
      </c>
      <c r="G283" s="131">
        <f t="shared" si="26"/>
        <v>0</v>
      </c>
    </row>
    <row r="284" spans="1:7" ht="22.05" customHeight="1" thickBot="1" x14ac:dyDescent="0.35">
      <c r="A284" s="126" t="s">
        <v>397</v>
      </c>
      <c r="B284" s="127">
        <f>VLOOKUP($A284,Table22[#All],2,FALSE)</f>
        <v>0</v>
      </c>
      <c r="C284" s="127">
        <f>VLOOKUP($A284,Table22[#All],3,FALSE)</f>
        <v>0</v>
      </c>
      <c r="D284" s="130" t="s">
        <v>550</v>
      </c>
      <c r="E284" s="119" t="s">
        <v>385</v>
      </c>
      <c r="F284" s="131">
        <f t="shared" si="25"/>
        <v>0</v>
      </c>
      <c r="G284" s="131">
        <f t="shared" si="26"/>
        <v>0</v>
      </c>
    </row>
    <row r="285" spans="1:7" ht="22.05" customHeight="1" thickBot="1" x14ac:dyDescent="0.35">
      <c r="A285" s="126" t="s">
        <v>398</v>
      </c>
      <c r="B285" s="127">
        <f>VLOOKUP($A285,Table22[#All],2,FALSE)</f>
        <v>0</v>
      </c>
      <c r="C285" s="127">
        <f>VLOOKUP($A285,Table22[#All],3,FALSE)</f>
        <v>0</v>
      </c>
      <c r="D285" s="130" t="s">
        <v>550</v>
      </c>
      <c r="E285" s="119" t="s">
        <v>386</v>
      </c>
      <c r="F285" s="131">
        <f t="shared" si="25"/>
        <v>0</v>
      </c>
      <c r="G285" s="131">
        <f t="shared" si="26"/>
        <v>0</v>
      </c>
    </row>
    <row r="286" spans="1:7" ht="22.05" customHeight="1" thickBot="1" x14ac:dyDescent="0.35">
      <c r="A286" s="126" t="s">
        <v>399</v>
      </c>
      <c r="B286" s="127">
        <f>VLOOKUP($A286,Table22[#All],2,FALSE)</f>
        <v>0</v>
      </c>
      <c r="C286" s="127">
        <f>VLOOKUP($A286,Table22[#All],3,FALSE)</f>
        <v>0</v>
      </c>
      <c r="D286" s="130" t="s">
        <v>550</v>
      </c>
      <c r="E286" s="119" t="s">
        <v>387</v>
      </c>
      <c r="F286" s="131">
        <f t="shared" si="25"/>
        <v>0</v>
      </c>
      <c r="G286" s="131">
        <f t="shared" si="26"/>
        <v>0</v>
      </c>
    </row>
    <row r="287" spans="1:7" ht="22.05" customHeight="1" thickBot="1" x14ac:dyDescent="0.35">
      <c r="A287" s="126" t="s">
        <v>400</v>
      </c>
      <c r="B287" s="127">
        <f>VLOOKUP($A287,Table22[#All],2,FALSE)</f>
        <v>0</v>
      </c>
      <c r="C287" s="127">
        <f>VLOOKUP($A287,Table22[#All],3,FALSE)</f>
        <v>0</v>
      </c>
      <c r="D287" s="130" t="s">
        <v>550</v>
      </c>
      <c r="E287" s="119" t="s">
        <v>388</v>
      </c>
      <c r="F287" s="131">
        <f t="shared" si="25"/>
        <v>0</v>
      </c>
      <c r="G287" s="131">
        <f t="shared" si="26"/>
        <v>0</v>
      </c>
    </row>
    <row r="288" spans="1:7" ht="22.05" customHeight="1" thickBot="1" x14ac:dyDescent="0.35">
      <c r="A288" s="126" t="s">
        <v>401</v>
      </c>
      <c r="B288" s="127">
        <f>VLOOKUP($A288,Table22[#All],2,FALSE)</f>
        <v>0</v>
      </c>
      <c r="C288" s="127">
        <f>VLOOKUP($A288,Table22[#All],3,FALSE)</f>
        <v>0</v>
      </c>
      <c r="D288" s="130" t="s">
        <v>550</v>
      </c>
      <c r="E288" s="119" t="s">
        <v>389</v>
      </c>
      <c r="F288" s="131">
        <f t="shared" si="25"/>
        <v>0</v>
      </c>
      <c r="G288" s="131">
        <f t="shared" si="26"/>
        <v>0</v>
      </c>
    </row>
    <row r="289" spans="1:7" ht="22.05" customHeight="1" thickBot="1" x14ac:dyDescent="0.35">
      <c r="A289" s="126" t="s">
        <v>402</v>
      </c>
      <c r="B289" s="127">
        <f>VLOOKUP($A289,Table22[#All],2,FALSE)</f>
        <v>0</v>
      </c>
      <c r="C289" s="127">
        <f>VLOOKUP($A289,Table22[#All],3,FALSE)</f>
        <v>0</v>
      </c>
      <c r="D289" s="130" t="s">
        <v>550</v>
      </c>
      <c r="E289" s="119" t="s">
        <v>390</v>
      </c>
      <c r="F289" s="131">
        <f t="shared" si="25"/>
        <v>0</v>
      </c>
      <c r="G289" s="131">
        <f t="shared" si="26"/>
        <v>0</v>
      </c>
    </row>
    <row r="290" spans="1:7" ht="22.05" customHeight="1" thickBot="1" x14ac:dyDescent="0.35">
      <c r="A290" s="126" t="s">
        <v>403</v>
      </c>
      <c r="B290" s="127">
        <f>VLOOKUP($A290,Table22[#All],2,FALSE)</f>
        <v>0</v>
      </c>
      <c r="C290" s="127">
        <f>VLOOKUP($A290,Table22[#All],3,FALSE)</f>
        <v>0</v>
      </c>
      <c r="D290" s="130" t="s">
        <v>550</v>
      </c>
      <c r="E290" s="119" t="s">
        <v>391</v>
      </c>
      <c r="F290" s="131">
        <f t="shared" si="25"/>
        <v>0</v>
      </c>
      <c r="G290" s="131">
        <f t="shared" si="26"/>
        <v>0</v>
      </c>
    </row>
    <row r="291" spans="1:7" ht="22.05" customHeight="1" thickBot="1" x14ac:dyDescent="0.35">
      <c r="A291" s="126" t="s">
        <v>404</v>
      </c>
      <c r="B291" s="127">
        <f>VLOOKUP($A291,Table22[#All],2,FALSE)</f>
        <v>0</v>
      </c>
      <c r="C291" s="127">
        <f>VLOOKUP($A291,Table22[#All],3,FALSE)</f>
        <v>0</v>
      </c>
      <c r="D291" s="130" t="s">
        <v>550</v>
      </c>
      <c r="E291" s="119" t="s">
        <v>392</v>
      </c>
      <c r="F291" s="131">
        <f t="shared" si="25"/>
        <v>0</v>
      </c>
      <c r="G291" s="131">
        <f t="shared" si="26"/>
        <v>0</v>
      </c>
    </row>
    <row r="292" spans="1:7" ht="22.05" customHeight="1" thickBot="1" x14ac:dyDescent="0.35">
      <c r="A292" s="126" t="s">
        <v>405</v>
      </c>
      <c r="B292" s="127">
        <f>VLOOKUP($A292,Table22[#All],2,FALSE)</f>
        <v>0</v>
      </c>
      <c r="C292" s="127">
        <f>VLOOKUP($A292,Table22[#All],3,FALSE)</f>
        <v>0</v>
      </c>
      <c r="D292" s="130" t="s">
        <v>550</v>
      </c>
      <c r="E292" s="119" t="s">
        <v>393</v>
      </c>
      <c r="F292" s="131">
        <f t="shared" si="25"/>
        <v>0</v>
      </c>
      <c r="G292" s="131">
        <f t="shared" si="26"/>
        <v>0</v>
      </c>
    </row>
    <row r="293" spans="1:7" ht="22.05" customHeight="1" thickBot="1" x14ac:dyDescent="0.35">
      <c r="A293" s="126" t="s">
        <v>406</v>
      </c>
      <c r="B293" s="127">
        <f>VLOOKUP($A293,Table22[#All],2,FALSE)</f>
        <v>0</v>
      </c>
      <c r="C293" s="127">
        <f>VLOOKUP($A293,Table22[#All],3,FALSE)</f>
        <v>0</v>
      </c>
      <c r="D293" s="130" t="s">
        <v>613</v>
      </c>
      <c r="E293" s="119"/>
      <c r="F293" s="132"/>
      <c r="G293" s="132"/>
    </row>
    <row r="294" spans="1:7" ht="22.05" customHeight="1" thickBot="1" x14ac:dyDescent="0.35">
      <c r="A294" s="126" t="s">
        <v>407</v>
      </c>
      <c r="B294" s="127">
        <f>VLOOKUP($A294,Table22[#All],2,FALSE)</f>
        <v>0</v>
      </c>
      <c r="C294" s="127">
        <f>VLOOKUP($A294,Table22[#All],3,FALSE)</f>
        <v>0</v>
      </c>
      <c r="D294" s="130" t="s">
        <v>550</v>
      </c>
      <c r="E294" s="119" t="s">
        <v>394</v>
      </c>
      <c r="F294" s="131">
        <f t="shared" ref="F294:F302" si="27">B294</f>
        <v>0</v>
      </c>
      <c r="G294" s="131">
        <f t="shared" ref="G294:G302" si="28">C294</f>
        <v>0</v>
      </c>
    </row>
    <row r="295" spans="1:7" ht="22.05" customHeight="1" thickBot="1" x14ac:dyDescent="0.35">
      <c r="A295" s="126" t="s">
        <v>553</v>
      </c>
      <c r="B295" s="127">
        <f>VLOOKUP($A295,Table22[#All],2,FALSE)</f>
        <v>0</v>
      </c>
      <c r="C295" s="127">
        <f>VLOOKUP($A295,Table22[#All],3,FALSE)</f>
        <v>0</v>
      </c>
      <c r="D295" s="130" t="s">
        <v>550</v>
      </c>
      <c r="E295" s="119" t="s">
        <v>395</v>
      </c>
      <c r="F295" s="131">
        <f t="shared" si="27"/>
        <v>0</v>
      </c>
      <c r="G295" s="131">
        <f t="shared" si="28"/>
        <v>0</v>
      </c>
    </row>
    <row r="296" spans="1:7" ht="22.05" customHeight="1" thickBot="1" x14ac:dyDescent="0.35">
      <c r="A296" s="126" t="s">
        <v>554</v>
      </c>
      <c r="B296" s="127">
        <f>VLOOKUP($A296,Table22[#All],2,FALSE)</f>
        <v>0</v>
      </c>
      <c r="C296" s="127">
        <f>VLOOKUP($A296,Table22[#All],3,FALSE)</f>
        <v>0</v>
      </c>
      <c r="D296" s="130" t="s">
        <v>550</v>
      </c>
      <c r="E296" s="119" t="s">
        <v>396</v>
      </c>
      <c r="F296" s="131">
        <f t="shared" si="27"/>
        <v>0</v>
      </c>
      <c r="G296" s="131">
        <f t="shared" si="28"/>
        <v>0</v>
      </c>
    </row>
    <row r="297" spans="1:7" ht="22.05" customHeight="1" thickBot="1" x14ac:dyDescent="0.35">
      <c r="A297" s="126" t="s">
        <v>408</v>
      </c>
      <c r="B297" s="127">
        <f>VLOOKUP($A297,Table22[#All],2,FALSE)</f>
        <v>0</v>
      </c>
      <c r="C297" s="127">
        <f>VLOOKUP($A297,Table22[#All],3,FALSE)</f>
        <v>0</v>
      </c>
      <c r="D297" s="130" t="s">
        <v>550</v>
      </c>
      <c r="E297" s="119" t="s">
        <v>408</v>
      </c>
      <c r="F297" s="131">
        <f t="shared" si="27"/>
        <v>0</v>
      </c>
      <c r="G297" s="131">
        <f t="shared" si="28"/>
        <v>0</v>
      </c>
    </row>
    <row r="298" spans="1:7" ht="22.05" customHeight="1" thickBot="1" x14ac:dyDescent="0.35">
      <c r="A298" s="126" t="s">
        <v>409</v>
      </c>
      <c r="B298" s="127">
        <f>VLOOKUP($A298,Table22[#All],2,FALSE)</f>
        <v>0</v>
      </c>
      <c r="C298" s="127">
        <f>VLOOKUP($A298,Table22[#All],3,FALSE)</f>
        <v>0</v>
      </c>
      <c r="D298" s="130" t="s">
        <v>550</v>
      </c>
      <c r="E298" s="119" t="s">
        <v>409</v>
      </c>
      <c r="F298" s="131">
        <f t="shared" si="27"/>
        <v>0</v>
      </c>
      <c r="G298" s="131">
        <f t="shared" si="28"/>
        <v>0</v>
      </c>
    </row>
    <row r="299" spans="1:7" ht="22.05" customHeight="1" thickBot="1" x14ac:dyDescent="0.35">
      <c r="A299" s="126" t="s">
        <v>410</v>
      </c>
      <c r="B299" s="127">
        <f>VLOOKUP($A299,Table22[#All],2,FALSE)</f>
        <v>0</v>
      </c>
      <c r="C299" s="127">
        <f>VLOOKUP($A299,Table22[#All],3,FALSE)</f>
        <v>0</v>
      </c>
      <c r="D299" s="130" t="s">
        <v>550</v>
      </c>
      <c r="E299" s="119" t="s">
        <v>411</v>
      </c>
      <c r="F299" s="131">
        <f t="shared" si="27"/>
        <v>0</v>
      </c>
      <c r="G299" s="131">
        <f t="shared" si="28"/>
        <v>0</v>
      </c>
    </row>
    <row r="300" spans="1:7" ht="22.05" customHeight="1" thickBot="1" x14ac:dyDescent="0.35">
      <c r="A300" s="126" t="s">
        <v>411</v>
      </c>
      <c r="B300" s="127">
        <f>VLOOKUP($A300,Table22[#All],2,FALSE)</f>
        <v>0</v>
      </c>
      <c r="C300" s="127">
        <f>VLOOKUP($A300,Table22[#All],3,FALSE)</f>
        <v>0</v>
      </c>
      <c r="D300" s="130" t="s">
        <v>550</v>
      </c>
      <c r="E300" s="119" t="s">
        <v>412</v>
      </c>
      <c r="F300" s="131">
        <f t="shared" si="27"/>
        <v>0</v>
      </c>
      <c r="G300" s="131">
        <f t="shared" si="28"/>
        <v>0</v>
      </c>
    </row>
    <row r="301" spans="1:7" ht="22.05" customHeight="1" thickBot="1" x14ac:dyDescent="0.35">
      <c r="A301" s="126" t="s">
        <v>412</v>
      </c>
      <c r="B301" s="127">
        <f>VLOOKUP($A301,Table22[#All],2,FALSE)</f>
        <v>0</v>
      </c>
      <c r="C301" s="127">
        <f>VLOOKUP($A301,Table22[#All],3,FALSE)</f>
        <v>0</v>
      </c>
      <c r="D301" s="130" t="s">
        <v>551</v>
      </c>
      <c r="E301" s="119" t="s">
        <v>410</v>
      </c>
      <c r="F301" s="131">
        <f t="shared" si="27"/>
        <v>0</v>
      </c>
      <c r="G301" s="131">
        <f t="shared" si="28"/>
        <v>0</v>
      </c>
    </row>
    <row r="302" spans="1:7" ht="22.05" customHeight="1" thickBot="1" x14ac:dyDescent="0.35">
      <c r="A302" s="126" t="s">
        <v>413</v>
      </c>
      <c r="B302" s="127">
        <f>VLOOKUP($A302,Table22[#All],2,FALSE)</f>
        <v>0</v>
      </c>
      <c r="C302" s="127">
        <f>VLOOKUP($A302,Table22[#All],3,FALSE)</f>
        <v>0</v>
      </c>
      <c r="D302" s="130" t="s">
        <v>551</v>
      </c>
      <c r="E302" s="119" t="s">
        <v>413</v>
      </c>
      <c r="F302" s="131">
        <f t="shared" si="27"/>
        <v>0</v>
      </c>
      <c r="G302" s="131">
        <f t="shared" si="28"/>
        <v>0</v>
      </c>
    </row>
    <row r="303" spans="1:7" ht="22.05" customHeight="1" thickBot="1" x14ac:dyDescent="0.35">
      <c r="A303" s="126" t="s">
        <v>555</v>
      </c>
      <c r="B303" s="127">
        <f>VLOOKUP($A303,Table22[#All],2,FALSE)</f>
        <v>0</v>
      </c>
      <c r="C303" s="127">
        <f>VLOOKUP($A303,Table22[#All],3,FALSE)</f>
        <v>0</v>
      </c>
      <c r="D303" s="130" t="s">
        <v>613</v>
      </c>
      <c r="E303" s="119"/>
      <c r="F303" s="132"/>
      <c r="G303" s="132"/>
    </row>
    <row r="304" spans="1:7" ht="22.05" customHeight="1" thickBot="1" x14ac:dyDescent="0.35">
      <c r="A304" s="126" t="s">
        <v>414</v>
      </c>
      <c r="B304" s="127">
        <f>VLOOKUP($A304,Table22[#All],2,FALSE)</f>
        <v>0</v>
      </c>
      <c r="C304" s="127">
        <f>VLOOKUP($A304,Table22[#All],3,FALSE)</f>
        <v>0</v>
      </c>
      <c r="D304" s="130" t="s">
        <v>550</v>
      </c>
      <c r="E304" s="119" t="s">
        <v>414</v>
      </c>
      <c r="F304" s="131">
        <f t="shared" ref="F304:F332" si="29">B304</f>
        <v>0</v>
      </c>
      <c r="G304" s="131">
        <f t="shared" ref="G304:G332" si="30">C304</f>
        <v>0</v>
      </c>
    </row>
    <row r="305" spans="1:7" ht="22.05" customHeight="1" thickBot="1" x14ac:dyDescent="0.35">
      <c r="A305" s="126" t="s">
        <v>415</v>
      </c>
      <c r="B305" s="127">
        <f>VLOOKUP($A305,Table22[#All],2,FALSE)</f>
        <v>0</v>
      </c>
      <c r="C305" s="127">
        <f>VLOOKUP($A305,Table22[#All],3,FALSE)</f>
        <v>0</v>
      </c>
      <c r="D305" s="130" t="s">
        <v>550</v>
      </c>
      <c r="E305" s="119" t="s">
        <v>415</v>
      </c>
      <c r="F305" s="131">
        <f t="shared" si="29"/>
        <v>0</v>
      </c>
      <c r="G305" s="131">
        <f t="shared" si="30"/>
        <v>0</v>
      </c>
    </row>
    <row r="306" spans="1:7" ht="22.05" customHeight="1" thickBot="1" x14ac:dyDescent="0.35">
      <c r="A306" s="126" t="s">
        <v>416</v>
      </c>
      <c r="B306" s="127">
        <f>VLOOKUP($A306,Table22[#All],2,FALSE)</f>
        <v>0</v>
      </c>
      <c r="C306" s="127">
        <f>VLOOKUP($A306,Table22[#All],3,FALSE)</f>
        <v>0</v>
      </c>
      <c r="D306" s="130" t="s">
        <v>550</v>
      </c>
      <c r="E306" s="119" t="s">
        <v>416</v>
      </c>
      <c r="F306" s="131">
        <f t="shared" si="29"/>
        <v>0</v>
      </c>
      <c r="G306" s="131">
        <f t="shared" si="30"/>
        <v>0</v>
      </c>
    </row>
    <row r="307" spans="1:7" ht="22.05" customHeight="1" thickBot="1" x14ac:dyDescent="0.35">
      <c r="A307" s="126" t="s">
        <v>417</v>
      </c>
      <c r="B307" s="127">
        <f>VLOOKUP($A307,Table22[#All],2,FALSE)</f>
        <v>0</v>
      </c>
      <c r="C307" s="127">
        <f>VLOOKUP($A307,Table22[#All],3,FALSE)</f>
        <v>0</v>
      </c>
      <c r="D307" s="130" t="s">
        <v>550</v>
      </c>
      <c r="E307" s="119" t="s">
        <v>417</v>
      </c>
      <c r="F307" s="131">
        <f t="shared" si="29"/>
        <v>0</v>
      </c>
      <c r="G307" s="131">
        <f t="shared" si="30"/>
        <v>0</v>
      </c>
    </row>
    <row r="308" spans="1:7" ht="22.05" customHeight="1" thickBot="1" x14ac:dyDescent="0.35">
      <c r="A308" s="126" t="s">
        <v>418</v>
      </c>
      <c r="B308" s="127">
        <f>VLOOKUP($A308,Table22[#All],2,FALSE)</f>
        <v>0</v>
      </c>
      <c r="C308" s="127">
        <f>VLOOKUP($A308,Table22[#All],3,FALSE)</f>
        <v>0</v>
      </c>
      <c r="D308" s="130" t="s">
        <v>550</v>
      </c>
      <c r="E308" s="119" t="s">
        <v>418</v>
      </c>
      <c r="F308" s="131">
        <f t="shared" si="29"/>
        <v>0</v>
      </c>
      <c r="G308" s="131">
        <f t="shared" si="30"/>
        <v>0</v>
      </c>
    </row>
    <row r="309" spans="1:7" ht="22.05" customHeight="1" thickBot="1" x14ac:dyDescent="0.35">
      <c r="A309" s="126" t="s">
        <v>419</v>
      </c>
      <c r="B309" s="127">
        <f>VLOOKUP($A309,Table22[#All],2,FALSE)</f>
        <v>0</v>
      </c>
      <c r="C309" s="127">
        <f>VLOOKUP($A309,Table22[#All],3,FALSE)</f>
        <v>0</v>
      </c>
      <c r="D309" s="130" t="s">
        <v>550</v>
      </c>
      <c r="E309" s="119" t="s">
        <v>419</v>
      </c>
      <c r="F309" s="131">
        <f t="shared" si="29"/>
        <v>0</v>
      </c>
      <c r="G309" s="131">
        <f t="shared" si="30"/>
        <v>0</v>
      </c>
    </row>
    <row r="310" spans="1:7" ht="22.05" customHeight="1" thickBot="1" x14ac:dyDescent="0.35">
      <c r="A310" s="126" t="s">
        <v>420</v>
      </c>
      <c r="B310" s="127">
        <f>VLOOKUP($A310,Table22[#All],2,FALSE)</f>
        <v>0</v>
      </c>
      <c r="C310" s="127">
        <f>VLOOKUP($A310,Table22[#All],3,FALSE)</f>
        <v>0</v>
      </c>
      <c r="D310" s="130" t="s">
        <v>550</v>
      </c>
      <c r="E310" s="119" t="s">
        <v>420</v>
      </c>
      <c r="F310" s="131">
        <f t="shared" si="29"/>
        <v>0</v>
      </c>
      <c r="G310" s="131">
        <f t="shared" si="30"/>
        <v>0</v>
      </c>
    </row>
    <row r="311" spans="1:7" ht="22.05" customHeight="1" thickBot="1" x14ac:dyDescent="0.35">
      <c r="A311" s="126" t="s">
        <v>421</v>
      </c>
      <c r="B311" s="127">
        <f>VLOOKUP($A311,Table22[#All],2,FALSE)</f>
        <v>0</v>
      </c>
      <c r="C311" s="127">
        <f>VLOOKUP($A311,Table22[#All],3,FALSE)</f>
        <v>0</v>
      </c>
      <c r="D311" s="130" t="s">
        <v>550</v>
      </c>
      <c r="E311" s="119" t="s">
        <v>421</v>
      </c>
      <c r="F311" s="131">
        <f t="shared" si="29"/>
        <v>0</v>
      </c>
      <c r="G311" s="131">
        <f t="shared" si="30"/>
        <v>0</v>
      </c>
    </row>
    <row r="312" spans="1:7" ht="22.05" customHeight="1" thickBot="1" x14ac:dyDescent="0.35">
      <c r="A312" s="126" t="s">
        <v>422</v>
      </c>
      <c r="B312" s="127">
        <f>VLOOKUP($A312,Table22[#All],2,FALSE)</f>
        <v>0</v>
      </c>
      <c r="C312" s="127">
        <f>VLOOKUP($A312,Table22[#All],3,FALSE)</f>
        <v>0</v>
      </c>
      <c r="D312" s="130" t="s">
        <v>550</v>
      </c>
      <c r="E312" s="119" t="s">
        <v>422</v>
      </c>
      <c r="F312" s="131">
        <f t="shared" si="29"/>
        <v>0</v>
      </c>
      <c r="G312" s="131">
        <f t="shared" si="30"/>
        <v>0</v>
      </c>
    </row>
    <row r="313" spans="1:7" ht="22.05" customHeight="1" thickBot="1" x14ac:dyDescent="0.35">
      <c r="A313" s="126" t="s">
        <v>423</v>
      </c>
      <c r="B313" s="127">
        <f>VLOOKUP($A313,Table22[#All],2,FALSE)</f>
        <v>0</v>
      </c>
      <c r="C313" s="127">
        <f>VLOOKUP($A313,Table22[#All],3,FALSE)</f>
        <v>0</v>
      </c>
      <c r="D313" s="130" t="s">
        <v>550</v>
      </c>
      <c r="E313" s="119" t="s">
        <v>423</v>
      </c>
      <c r="F313" s="131">
        <f t="shared" si="29"/>
        <v>0</v>
      </c>
      <c r="G313" s="131">
        <f t="shared" si="30"/>
        <v>0</v>
      </c>
    </row>
    <row r="314" spans="1:7" ht="22.05" customHeight="1" thickBot="1" x14ac:dyDescent="0.35">
      <c r="A314" s="126" t="s">
        <v>424</v>
      </c>
      <c r="B314" s="127">
        <f>VLOOKUP($A314,Table22[#All],2,FALSE)</f>
        <v>0</v>
      </c>
      <c r="C314" s="127">
        <f>VLOOKUP($A314,Table22[#All],3,FALSE)</f>
        <v>0</v>
      </c>
      <c r="D314" s="130" t="s">
        <v>550</v>
      </c>
      <c r="E314" s="119" t="s">
        <v>424</v>
      </c>
      <c r="F314" s="131">
        <f t="shared" si="29"/>
        <v>0</v>
      </c>
      <c r="G314" s="131">
        <f t="shared" si="30"/>
        <v>0</v>
      </c>
    </row>
    <row r="315" spans="1:7" ht="22.05" customHeight="1" thickBot="1" x14ac:dyDescent="0.35">
      <c r="A315" s="126" t="s">
        <v>425</v>
      </c>
      <c r="B315" s="127">
        <f>VLOOKUP($A315,Table22[#All],2,FALSE)</f>
        <v>0</v>
      </c>
      <c r="C315" s="127">
        <f>VLOOKUP($A315,Table22[#All],3,FALSE)</f>
        <v>0</v>
      </c>
      <c r="D315" s="130" t="s">
        <v>550</v>
      </c>
      <c r="E315" s="119" t="s">
        <v>425</v>
      </c>
      <c r="F315" s="131">
        <f t="shared" si="29"/>
        <v>0</v>
      </c>
      <c r="G315" s="131">
        <f t="shared" si="30"/>
        <v>0</v>
      </c>
    </row>
    <row r="316" spans="1:7" ht="22.05" customHeight="1" thickBot="1" x14ac:dyDescent="0.35">
      <c r="A316" s="126" t="s">
        <v>426</v>
      </c>
      <c r="B316" s="127">
        <f>VLOOKUP($A316,Table22[#All],2,FALSE)</f>
        <v>0</v>
      </c>
      <c r="C316" s="127">
        <f>VLOOKUP($A316,Table22[#All],3,FALSE)</f>
        <v>0</v>
      </c>
      <c r="D316" s="130" t="s">
        <v>550</v>
      </c>
      <c r="E316" s="119" t="s">
        <v>426</v>
      </c>
      <c r="F316" s="131">
        <f t="shared" si="29"/>
        <v>0</v>
      </c>
      <c r="G316" s="131">
        <f t="shared" si="30"/>
        <v>0</v>
      </c>
    </row>
    <row r="317" spans="1:7" ht="22.05" customHeight="1" thickBot="1" x14ac:dyDescent="0.35">
      <c r="A317" s="126" t="s">
        <v>427</v>
      </c>
      <c r="B317" s="127">
        <f>VLOOKUP($A317,Table22[#All],2,FALSE)</f>
        <v>0</v>
      </c>
      <c r="C317" s="127">
        <f>VLOOKUP($A317,Table22[#All],3,FALSE)</f>
        <v>0</v>
      </c>
      <c r="D317" s="130" t="s">
        <v>550</v>
      </c>
      <c r="E317" s="119" t="s">
        <v>427</v>
      </c>
      <c r="F317" s="131">
        <f t="shared" si="29"/>
        <v>0</v>
      </c>
      <c r="G317" s="131">
        <f t="shared" si="30"/>
        <v>0</v>
      </c>
    </row>
    <row r="318" spans="1:7" ht="22.05" customHeight="1" thickBot="1" x14ac:dyDescent="0.35">
      <c r="A318" s="126" t="s">
        <v>428</v>
      </c>
      <c r="B318" s="127">
        <f>VLOOKUP($A318,Table22[#All],2,FALSE)</f>
        <v>0</v>
      </c>
      <c r="C318" s="127">
        <f>VLOOKUP($A318,Table22[#All],3,FALSE)</f>
        <v>0</v>
      </c>
      <c r="D318" s="130" t="s">
        <v>550</v>
      </c>
      <c r="E318" s="119" t="s">
        <v>428</v>
      </c>
      <c r="F318" s="131">
        <f t="shared" si="29"/>
        <v>0</v>
      </c>
      <c r="G318" s="131">
        <f t="shared" si="30"/>
        <v>0</v>
      </c>
    </row>
    <row r="319" spans="1:7" ht="22.05" customHeight="1" thickBot="1" x14ac:dyDescent="0.35">
      <c r="A319" s="126" t="s">
        <v>429</v>
      </c>
      <c r="B319" s="127">
        <f>VLOOKUP($A319,Table22[#All],2,FALSE)</f>
        <v>0</v>
      </c>
      <c r="C319" s="127">
        <f>VLOOKUP($A319,Table22[#All],3,FALSE)</f>
        <v>0</v>
      </c>
      <c r="D319" s="130" t="s">
        <v>550</v>
      </c>
      <c r="E319" s="119" t="s">
        <v>429</v>
      </c>
      <c r="F319" s="131">
        <f t="shared" si="29"/>
        <v>0</v>
      </c>
      <c r="G319" s="131">
        <f t="shared" si="30"/>
        <v>0</v>
      </c>
    </row>
    <row r="320" spans="1:7" ht="22.05" customHeight="1" thickBot="1" x14ac:dyDescent="0.35">
      <c r="A320" s="126" t="s">
        <v>430</v>
      </c>
      <c r="B320" s="127">
        <f>VLOOKUP($A320,Table22[#All],2,FALSE)</f>
        <v>0</v>
      </c>
      <c r="C320" s="127">
        <f>VLOOKUP($A320,Table22[#All],3,FALSE)</f>
        <v>0</v>
      </c>
      <c r="D320" s="130" t="s">
        <v>550</v>
      </c>
      <c r="E320" s="119" t="s">
        <v>431</v>
      </c>
      <c r="F320" s="131">
        <f t="shared" si="29"/>
        <v>0</v>
      </c>
      <c r="G320" s="131">
        <f t="shared" si="30"/>
        <v>0</v>
      </c>
    </row>
    <row r="321" spans="1:7" ht="22.05" customHeight="1" thickBot="1" x14ac:dyDescent="0.35">
      <c r="A321" s="126" t="s">
        <v>431</v>
      </c>
      <c r="B321" s="127">
        <f>VLOOKUP($A321,Table22[#All],2,FALSE)</f>
        <v>0</v>
      </c>
      <c r="C321" s="127">
        <f>VLOOKUP($A321,Table22[#All],3,FALSE)</f>
        <v>0</v>
      </c>
      <c r="D321" s="130" t="s">
        <v>550</v>
      </c>
      <c r="E321" s="119" t="s">
        <v>432</v>
      </c>
      <c r="F321" s="131">
        <f t="shared" si="29"/>
        <v>0</v>
      </c>
      <c r="G321" s="131">
        <f t="shared" si="30"/>
        <v>0</v>
      </c>
    </row>
    <row r="322" spans="1:7" ht="22.05" customHeight="1" thickBot="1" x14ac:dyDescent="0.35">
      <c r="A322" s="126" t="s">
        <v>433</v>
      </c>
      <c r="B322" s="127">
        <f>VLOOKUP($A322,Table22[#All],2,FALSE)</f>
        <v>0</v>
      </c>
      <c r="C322" s="127">
        <f>VLOOKUP($A322,Table22[#All],3,FALSE)</f>
        <v>0</v>
      </c>
      <c r="D322" s="130" t="s">
        <v>550</v>
      </c>
      <c r="E322" s="119" t="s">
        <v>433</v>
      </c>
      <c r="F322" s="131">
        <f t="shared" si="29"/>
        <v>0</v>
      </c>
      <c r="G322" s="131">
        <f t="shared" si="30"/>
        <v>0</v>
      </c>
    </row>
    <row r="323" spans="1:7" ht="22.05" customHeight="1" thickBot="1" x14ac:dyDescent="0.35">
      <c r="A323" s="126" t="s">
        <v>434</v>
      </c>
      <c r="B323" s="127">
        <f>VLOOKUP($A323,Table22[#All],2,FALSE)</f>
        <v>0</v>
      </c>
      <c r="C323" s="127">
        <f>VLOOKUP($A323,Table22[#All],3,FALSE)</f>
        <v>0</v>
      </c>
      <c r="D323" s="130" t="s">
        <v>550</v>
      </c>
      <c r="E323" s="119" t="s">
        <v>434</v>
      </c>
      <c r="F323" s="131">
        <f t="shared" si="29"/>
        <v>0</v>
      </c>
      <c r="G323" s="131">
        <f t="shared" si="30"/>
        <v>0</v>
      </c>
    </row>
    <row r="324" spans="1:7" ht="22.05" customHeight="1" thickBot="1" x14ac:dyDescent="0.35">
      <c r="A324" s="126" t="s">
        <v>435</v>
      </c>
      <c r="B324" s="127">
        <f>VLOOKUP($A324,Table22[#All],2,FALSE)</f>
        <v>0</v>
      </c>
      <c r="C324" s="127">
        <f>VLOOKUP($A324,Table22[#All],3,FALSE)</f>
        <v>0</v>
      </c>
      <c r="D324" s="130" t="s">
        <v>550</v>
      </c>
      <c r="E324" s="119" t="s">
        <v>435</v>
      </c>
      <c r="F324" s="131">
        <f t="shared" si="29"/>
        <v>0</v>
      </c>
      <c r="G324" s="131">
        <f t="shared" si="30"/>
        <v>0</v>
      </c>
    </row>
    <row r="325" spans="1:7" ht="22.05" customHeight="1" thickBot="1" x14ac:dyDescent="0.35">
      <c r="A325" s="126" t="s">
        <v>436</v>
      </c>
      <c r="B325" s="127">
        <f>VLOOKUP($A325,Table22[#All],2,FALSE)</f>
        <v>0</v>
      </c>
      <c r="C325" s="127">
        <f>VLOOKUP($A325,Table22[#All],3,FALSE)</f>
        <v>0</v>
      </c>
      <c r="D325" s="130" t="s">
        <v>550</v>
      </c>
      <c r="E325" s="119" t="s">
        <v>436</v>
      </c>
      <c r="F325" s="131">
        <f t="shared" si="29"/>
        <v>0</v>
      </c>
      <c r="G325" s="131">
        <f t="shared" si="30"/>
        <v>0</v>
      </c>
    </row>
    <row r="326" spans="1:7" ht="22.05" customHeight="1" thickBot="1" x14ac:dyDescent="0.35">
      <c r="A326" s="126" t="s">
        <v>437</v>
      </c>
      <c r="B326" s="127">
        <f>VLOOKUP($A326,Table22[#All],2,FALSE)</f>
        <v>0</v>
      </c>
      <c r="C326" s="127">
        <f>VLOOKUP($A326,Table22[#All],3,FALSE)</f>
        <v>0</v>
      </c>
      <c r="D326" s="130" t="s">
        <v>550</v>
      </c>
      <c r="E326" s="119" t="s">
        <v>437</v>
      </c>
      <c r="F326" s="131">
        <f t="shared" si="29"/>
        <v>0</v>
      </c>
      <c r="G326" s="131">
        <f t="shared" si="30"/>
        <v>0</v>
      </c>
    </row>
    <row r="327" spans="1:7" ht="22.05" customHeight="1" thickBot="1" x14ac:dyDescent="0.35">
      <c r="A327" s="126" t="s">
        <v>438</v>
      </c>
      <c r="B327" s="127">
        <f>VLOOKUP($A327,Table22[#All],2,FALSE)</f>
        <v>0</v>
      </c>
      <c r="C327" s="127">
        <f>VLOOKUP($A327,Table22[#All],3,FALSE)</f>
        <v>0</v>
      </c>
      <c r="D327" s="130" t="s">
        <v>550</v>
      </c>
      <c r="E327" s="119" t="s">
        <v>438</v>
      </c>
      <c r="F327" s="131">
        <f t="shared" si="29"/>
        <v>0</v>
      </c>
      <c r="G327" s="131">
        <f t="shared" si="30"/>
        <v>0</v>
      </c>
    </row>
    <row r="328" spans="1:7" ht="22.05" customHeight="1" thickBot="1" x14ac:dyDescent="0.35">
      <c r="A328" s="126" t="s">
        <v>439</v>
      </c>
      <c r="B328" s="127">
        <f>VLOOKUP($A328,Table22[#All],2,FALSE)</f>
        <v>0</v>
      </c>
      <c r="C328" s="127">
        <f>VLOOKUP($A328,Table22[#All],3,FALSE)</f>
        <v>0</v>
      </c>
      <c r="D328" s="130" t="s">
        <v>550</v>
      </c>
      <c r="E328" s="119" t="s">
        <v>439</v>
      </c>
      <c r="F328" s="131">
        <f t="shared" si="29"/>
        <v>0</v>
      </c>
      <c r="G328" s="131">
        <f t="shared" si="30"/>
        <v>0</v>
      </c>
    </row>
    <row r="329" spans="1:7" ht="22.05" customHeight="1" thickBot="1" x14ac:dyDescent="0.35">
      <c r="A329" s="126" t="s">
        <v>440</v>
      </c>
      <c r="B329" s="127">
        <f>VLOOKUP($A329,Table22[#All],2,FALSE)</f>
        <v>0</v>
      </c>
      <c r="C329" s="127">
        <f>VLOOKUP($A329,Table22[#All],3,FALSE)</f>
        <v>0</v>
      </c>
      <c r="D329" s="130" t="s">
        <v>550</v>
      </c>
      <c r="E329" s="119" t="s">
        <v>441</v>
      </c>
      <c r="F329" s="131">
        <f t="shared" si="29"/>
        <v>0</v>
      </c>
      <c r="G329" s="131">
        <f t="shared" si="30"/>
        <v>0</v>
      </c>
    </row>
    <row r="330" spans="1:7" ht="22.05" customHeight="1" thickBot="1" x14ac:dyDescent="0.35">
      <c r="A330" s="126" t="s">
        <v>441</v>
      </c>
      <c r="B330" s="127">
        <f>VLOOKUP($A330,Table22[#All],2,FALSE)</f>
        <v>0</v>
      </c>
      <c r="C330" s="127">
        <f>VLOOKUP($A330,Table22[#All],3,FALSE)</f>
        <v>0</v>
      </c>
      <c r="D330" s="130" t="s">
        <v>550</v>
      </c>
      <c r="E330" s="119" t="s">
        <v>442</v>
      </c>
      <c r="F330" s="131">
        <f t="shared" si="29"/>
        <v>0</v>
      </c>
      <c r="G330" s="131">
        <f t="shared" si="30"/>
        <v>0</v>
      </c>
    </row>
    <row r="331" spans="1:7" ht="22.05" customHeight="1" thickBot="1" x14ac:dyDescent="0.35">
      <c r="A331" s="126" t="s">
        <v>442</v>
      </c>
      <c r="B331" s="127">
        <f>VLOOKUP($A331,Table22[#All],2,FALSE)</f>
        <v>0</v>
      </c>
      <c r="C331" s="127">
        <f>VLOOKUP($A331,Table22[#All],3,FALSE)</f>
        <v>0</v>
      </c>
      <c r="D331" s="130" t="s">
        <v>551</v>
      </c>
      <c r="E331" s="119" t="s">
        <v>440</v>
      </c>
      <c r="F331" s="131">
        <f t="shared" si="29"/>
        <v>0</v>
      </c>
      <c r="G331" s="131">
        <f t="shared" si="30"/>
        <v>0</v>
      </c>
    </row>
    <row r="332" spans="1:7" ht="22.05" customHeight="1" thickBot="1" x14ac:dyDescent="0.35">
      <c r="A332" s="126" t="s">
        <v>443</v>
      </c>
      <c r="B332" s="127">
        <f>VLOOKUP($A332,Table22[#All],2,FALSE)</f>
        <v>0</v>
      </c>
      <c r="C332" s="127">
        <f>VLOOKUP($A332,Table22[#All],3,FALSE)</f>
        <v>0</v>
      </c>
      <c r="D332" s="130" t="s">
        <v>551</v>
      </c>
      <c r="E332" s="119" t="s">
        <v>443</v>
      </c>
      <c r="F332" s="131">
        <f t="shared" si="29"/>
        <v>0</v>
      </c>
      <c r="G332" s="131">
        <f t="shared" si="30"/>
        <v>0</v>
      </c>
    </row>
    <row r="333" spans="1:7" ht="22.05" customHeight="1" x14ac:dyDescent="0.3">
      <c r="A333" s="126" t="s">
        <v>585</v>
      </c>
      <c r="B333" s="127">
        <f>VLOOKUP($A333,Table22[#All],2,FALSE)</f>
        <v>0</v>
      </c>
      <c r="C333" s="127">
        <f>VLOOKUP($A333,Table22[#All],3,FALSE)</f>
        <v>0</v>
      </c>
      <c r="D333" s="130" t="s">
        <v>613</v>
      </c>
      <c r="E333" s="119"/>
      <c r="F333" s="132"/>
      <c r="G333" s="132"/>
    </row>
    <row r="334" spans="1:7" ht="22.05" customHeight="1" x14ac:dyDescent="0.3">
      <c r="B334" s="165"/>
      <c r="C334" s="165" t="e">
        <v>#N/A</v>
      </c>
      <c r="D334" s="134" t="s">
        <v>471</v>
      </c>
      <c r="E334" s="119" t="s">
        <v>90</v>
      </c>
      <c r="F334" s="131">
        <v>0</v>
      </c>
      <c r="G334" s="131">
        <v>0</v>
      </c>
    </row>
    <row r="335" spans="1:7" ht="22.05" customHeight="1" x14ac:dyDescent="0.3">
      <c r="B335" s="165"/>
      <c r="C335" s="165" t="e">
        <v>#N/A</v>
      </c>
      <c r="D335" s="134" t="s">
        <v>471</v>
      </c>
      <c r="E335" s="119" t="s">
        <v>91</v>
      </c>
      <c r="F335" s="131">
        <v>0</v>
      </c>
      <c r="G335" s="131">
        <v>0</v>
      </c>
    </row>
    <row r="336" spans="1:7" ht="22.05" customHeight="1" x14ac:dyDescent="0.3">
      <c r="B336" s="165"/>
      <c r="C336" s="165" t="e">
        <v>#N/A</v>
      </c>
      <c r="D336" s="134" t="s">
        <v>471</v>
      </c>
      <c r="E336" s="119" t="s">
        <v>92</v>
      </c>
      <c r="F336" s="131">
        <v>0</v>
      </c>
      <c r="G336" s="131">
        <v>0</v>
      </c>
    </row>
    <row r="337" spans="2:7" ht="22.05" customHeight="1" x14ac:dyDescent="0.3">
      <c r="B337" s="165"/>
      <c r="C337" s="165" t="e">
        <v>#N/A</v>
      </c>
      <c r="D337" s="134" t="s">
        <v>471</v>
      </c>
      <c r="E337" s="119" t="s">
        <v>93</v>
      </c>
      <c r="F337" s="131">
        <v>0</v>
      </c>
      <c r="G337" s="131">
        <v>0</v>
      </c>
    </row>
    <row r="338" spans="2:7" ht="22.05" customHeight="1" x14ac:dyDescent="0.3">
      <c r="B338" s="165"/>
      <c r="C338" s="165" t="e">
        <v>#N/A</v>
      </c>
      <c r="D338" s="134" t="s">
        <v>471</v>
      </c>
      <c r="E338" s="119" t="s">
        <v>94</v>
      </c>
      <c r="F338" s="131">
        <v>0</v>
      </c>
      <c r="G338" s="131">
        <v>0</v>
      </c>
    </row>
    <row r="339" spans="2:7" ht="22.05" customHeight="1" x14ac:dyDescent="0.3">
      <c r="B339" s="165"/>
      <c r="C339" s="165" t="e">
        <v>#N/A</v>
      </c>
      <c r="D339" s="134" t="s">
        <v>471</v>
      </c>
      <c r="E339" s="119" t="s">
        <v>95</v>
      </c>
      <c r="F339" s="131">
        <v>0</v>
      </c>
      <c r="G339" s="131">
        <v>0</v>
      </c>
    </row>
    <row r="340" spans="2:7" ht="22.05" customHeight="1" x14ac:dyDescent="0.3">
      <c r="B340" s="165"/>
      <c r="C340" s="165" t="e">
        <v>#N/A</v>
      </c>
      <c r="D340" s="134" t="s">
        <v>471</v>
      </c>
      <c r="E340" s="119" t="s">
        <v>96</v>
      </c>
      <c r="F340" s="131">
        <v>0</v>
      </c>
      <c r="G340" s="131">
        <v>0</v>
      </c>
    </row>
    <row r="341" spans="2:7" ht="22.05" customHeight="1" x14ac:dyDescent="0.3">
      <c r="B341" s="165"/>
      <c r="C341" s="165" t="e">
        <v>#N/A</v>
      </c>
      <c r="D341" s="134" t="s">
        <v>471</v>
      </c>
      <c r="E341" s="119" t="s">
        <v>97</v>
      </c>
      <c r="F341" s="131">
        <v>0</v>
      </c>
      <c r="G341" s="131">
        <v>0</v>
      </c>
    </row>
    <row r="342" spans="2:7" ht="22.05" customHeight="1" x14ac:dyDescent="0.3">
      <c r="B342" s="165"/>
      <c r="C342" s="165" t="e">
        <v>#N/A</v>
      </c>
      <c r="D342" s="134" t="s">
        <v>471</v>
      </c>
      <c r="E342" s="119" t="s">
        <v>98</v>
      </c>
      <c r="F342" s="131">
        <v>0</v>
      </c>
      <c r="G342" s="131">
        <v>0</v>
      </c>
    </row>
    <row r="343" spans="2:7" ht="22.05" customHeight="1" x14ac:dyDescent="0.3">
      <c r="B343" s="165"/>
      <c r="C343" s="165" t="e">
        <v>#N/A</v>
      </c>
      <c r="D343" s="135" t="s">
        <v>471</v>
      </c>
      <c r="E343" s="119" t="s">
        <v>114</v>
      </c>
      <c r="F343" s="131">
        <v>0</v>
      </c>
      <c r="G343" s="131">
        <v>0</v>
      </c>
    </row>
    <row r="344" spans="2:7" ht="22.05" customHeight="1" x14ac:dyDescent="0.3">
      <c r="B344" s="165"/>
      <c r="C344" s="165" t="e">
        <v>#N/A</v>
      </c>
      <c r="D344" s="134" t="s">
        <v>471</v>
      </c>
      <c r="E344" s="119" t="s">
        <v>118</v>
      </c>
      <c r="F344" s="131">
        <v>0</v>
      </c>
      <c r="G344" s="131">
        <v>0</v>
      </c>
    </row>
    <row r="345" spans="2:7" ht="22.05" customHeight="1" x14ac:dyDescent="0.3">
      <c r="B345" s="165"/>
      <c r="C345" s="165" t="e">
        <v>#N/A</v>
      </c>
      <c r="D345" s="134" t="s">
        <v>471</v>
      </c>
      <c r="E345" s="119" t="s">
        <v>119</v>
      </c>
      <c r="F345" s="131">
        <v>0</v>
      </c>
      <c r="G345" s="131">
        <v>0</v>
      </c>
    </row>
    <row r="346" spans="2:7" ht="22.05" customHeight="1" x14ac:dyDescent="0.3">
      <c r="B346" s="165"/>
      <c r="C346" s="165" t="e">
        <v>#N/A</v>
      </c>
      <c r="D346" s="134" t="s">
        <v>471</v>
      </c>
      <c r="E346" s="119" t="s">
        <v>120</v>
      </c>
      <c r="F346" s="131">
        <v>0</v>
      </c>
      <c r="G346" s="131">
        <v>0</v>
      </c>
    </row>
    <row r="347" spans="2:7" ht="22.05" customHeight="1" x14ac:dyDescent="0.3">
      <c r="B347" s="165"/>
      <c r="C347" s="165" t="e">
        <v>#N/A</v>
      </c>
      <c r="D347" s="134" t="s">
        <v>471</v>
      </c>
      <c r="E347" s="119" t="s">
        <v>122</v>
      </c>
      <c r="F347" s="131">
        <v>0</v>
      </c>
      <c r="G347" s="131">
        <v>0</v>
      </c>
    </row>
    <row r="348" spans="2:7" ht="22.05" customHeight="1" x14ac:dyDescent="0.3">
      <c r="B348" s="165"/>
      <c r="C348" s="165" t="e">
        <v>#N/A</v>
      </c>
      <c r="D348" s="134" t="s">
        <v>471</v>
      </c>
      <c r="E348" s="119" t="s">
        <v>123</v>
      </c>
      <c r="F348" s="131">
        <v>0</v>
      </c>
      <c r="G348" s="131">
        <v>0</v>
      </c>
    </row>
    <row r="349" spans="2:7" ht="22.05" customHeight="1" x14ac:dyDescent="0.3">
      <c r="B349" s="165"/>
      <c r="C349" s="165" t="e">
        <v>#N/A</v>
      </c>
      <c r="D349" s="134" t="s">
        <v>471</v>
      </c>
      <c r="E349" s="119" t="s">
        <v>124</v>
      </c>
      <c r="F349" s="131">
        <v>0</v>
      </c>
      <c r="G349" s="131">
        <v>0</v>
      </c>
    </row>
    <row r="350" spans="2:7" ht="22.05" customHeight="1" x14ac:dyDescent="0.3">
      <c r="B350" s="165"/>
      <c r="C350" s="165" t="e">
        <v>#N/A</v>
      </c>
      <c r="D350" s="134" t="s">
        <v>471</v>
      </c>
      <c r="E350" s="119" t="s">
        <v>125</v>
      </c>
      <c r="F350" s="131">
        <v>0</v>
      </c>
      <c r="G350" s="131">
        <v>0</v>
      </c>
    </row>
    <row r="351" spans="2:7" ht="22.05" customHeight="1" x14ac:dyDescent="0.3">
      <c r="B351" s="165"/>
      <c r="C351" s="165" t="e">
        <v>#N/A</v>
      </c>
      <c r="D351" s="134" t="s">
        <v>471</v>
      </c>
      <c r="E351" s="119" t="s">
        <v>126</v>
      </c>
      <c r="F351" s="131">
        <v>0</v>
      </c>
      <c r="G351" s="131">
        <v>0</v>
      </c>
    </row>
    <row r="352" spans="2:7" ht="22.05" customHeight="1" x14ac:dyDescent="0.3">
      <c r="B352" s="165"/>
      <c r="C352" s="165" t="e">
        <v>#N/A</v>
      </c>
      <c r="D352" s="134" t="s">
        <v>471</v>
      </c>
      <c r="E352" s="119" t="s">
        <v>127</v>
      </c>
      <c r="F352" s="131">
        <v>0</v>
      </c>
      <c r="G352" s="131">
        <v>0</v>
      </c>
    </row>
    <row r="353" spans="2:7" ht="22.05" customHeight="1" x14ac:dyDescent="0.3">
      <c r="B353" s="165"/>
      <c r="C353" s="165" t="e">
        <v>#N/A</v>
      </c>
      <c r="D353" s="134" t="s">
        <v>471</v>
      </c>
      <c r="E353" s="119" t="s">
        <v>128</v>
      </c>
      <c r="F353" s="131">
        <v>0</v>
      </c>
      <c r="G353" s="131">
        <v>0</v>
      </c>
    </row>
    <row r="354" spans="2:7" ht="22.05" customHeight="1" x14ac:dyDescent="0.3">
      <c r="B354" s="165"/>
      <c r="C354" s="165" t="e">
        <v>#N/A</v>
      </c>
      <c r="D354" s="134" t="s">
        <v>471</v>
      </c>
      <c r="E354" s="119" t="s">
        <v>131</v>
      </c>
      <c r="F354" s="131">
        <v>0</v>
      </c>
      <c r="G354" s="131">
        <v>0</v>
      </c>
    </row>
    <row r="355" spans="2:7" ht="22.05" customHeight="1" x14ac:dyDescent="0.3">
      <c r="B355" s="165"/>
      <c r="C355" s="165" t="e">
        <v>#N/A</v>
      </c>
      <c r="D355" s="134" t="s">
        <v>471</v>
      </c>
      <c r="E355" s="119" t="s">
        <v>132</v>
      </c>
      <c r="F355" s="131">
        <v>0</v>
      </c>
      <c r="G355" s="131">
        <v>0</v>
      </c>
    </row>
    <row r="356" spans="2:7" ht="22.05" customHeight="1" x14ac:dyDescent="0.3">
      <c r="B356" s="165"/>
      <c r="C356" s="165" t="e">
        <v>#N/A</v>
      </c>
      <c r="D356" s="134" t="s">
        <v>471</v>
      </c>
      <c r="E356" s="119" t="s">
        <v>133</v>
      </c>
      <c r="F356" s="131">
        <v>0</v>
      </c>
      <c r="G356" s="131">
        <v>0</v>
      </c>
    </row>
    <row r="357" spans="2:7" ht="22.05" customHeight="1" x14ac:dyDescent="0.3">
      <c r="B357" s="165"/>
      <c r="C357" s="165" t="e">
        <v>#N/A</v>
      </c>
      <c r="D357" s="134" t="s">
        <v>471</v>
      </c>
      <c r="E357" s="119" t="s">
        <v>134</v>
      </c>
      <c r="F357" s="131">
        <v>0</v>
      </c>
      <c r="G357" s="131">
        <v>0</v>
      </c>
    </row>
    <row r="358" spans="2:7" ht="22.05" customHeight="1" x14ac:dyDescent="0.3">
      <c r="B358" s="165"/>
      <c r="C358" s="165" t="e">
        <v>#N/A</v>
      </c>
      <c r="D358" s="134" t="s">
        <v>471</v>
      </c>
      <c r="E358" s="119" t="s">
        <v>135</v>
      </c>
      <c r="F358" s="131">
        <v>0</v>
      </c>
      <c r="G358" s="131">
        <v>0</v>
      </c>
    </row>
    <row r="359" spans="2:7" ht="22.05" customHeight="1" x14ac:dyDescent="0.3">
      <c r="B359" s="165"/>
      <c r="C359" s="165" t="e">
        <v>#N/A</v>
      </c>
      <c r="D359" s="134" t="s">
        <v>471</v>
      </c>
      <c r="E359" s="119" t="s">
        <v>136</v>
      </c>
      <c r="F359" s="131">
        <v>0</v>
      </c>
      <c r="G359" s="131">
        <v>0</v>
      </c>
    </row>
    <row r="360" spans="2:7" ht="22.05" customHeight="1" x14ac:dyDescent="0.3">
      <c r="B360" s="165"/>
      <c r="C360" s="165" t="e">
        <v>#N/A</v>
      </c>
      <c r="D360" s="134" t="s">
        <v>471</v>
      </c>
      <c r="E360" s="119" t="s">
        <v>139</v>
      </c>
      <c r="F360" s="131">
        <v>0</v>
      </c>
      <c r="G360" s="131">
        <v>0</v>
      </c>
    </row>
    <row r="361" spans="2:7" ht="22.05" customHeight="1" x14ac:dyDescent="0.3">
      <c r="B361" s="165"/>
      <c r="C361" s="165" t="e">
        <v>#N/A</v>
      </c>
      <c r="D361" s="134" t="s">
        <v>471</v>
      </c>
      <c r="E361" s="119" t="s">
        <v>140</v>
      </c>
      <c r="F361" s="131">
        <v>0</v>
      </c>
      <c r="G361" s="131">
        <v>0</v>
      </c>
    </row>
    <row r="362" spans="2:7" ht="22.05" customHeight="1" x14ac:dyDescent="0.3">
      <c r="B362" s="165"/>
      <c r="C362" s="165" t="e">
        <v>#N/A</v>
      </c>
      <c r="D362" s="134" t="s">
        <v>471</v>
      </c>
      <c r="E362" s="119" t="s">
        <v>141</v>
      </c>
      <c r="F362" s="131">
        <v>0</v>
      </c>
      <c r="G362" s="131">
        <v>0</v>
      </c>
    </row>
    <row r="363" spans="2:7" ht="22.05" customHeight="1" x14ac:dyDescent="0.3">
      <c r="B363" s="165"/>
      <c r="C363" s="165" t="e">
        <v>#N/A</v>
      </c>
      <c r="D363" s="134" t="s">
        <v>471</v>
      </c>
      <c r="E363" s="119" t="s">
        <v>143</v>
      </c>
      <c r="F363" s="131">
        <v>0</v>
      </c>
      <c r="G363" s="131">
        <v>0</v>
      </c>
    </row>
    <row r="364" spans="2:7" ht="22.05" customHeight="1" x14ac:dyDescent="0.3">
      <c r="B364" s="165"/>
      <c r="C364" s="165" t="e">
        <v>#N/A</v>
      </c>
      <c r="D364" s="134" t="s">
        <v>471</v>
      </c>
      <c r="E364" s="119" t="s">
        <v>151</v>
      </c>
      <c r="F364" s="131">
        <v>0</v>
      </c>
      <c r="G364" s="131">
        <v>0</v>
      </c>
    </row>
    <row r="365" spans="2:7" ht="22.05" customHeight="1" x14ac:dyDescent="0.3">
      <c r="B365" s="165"/>
      <c r="C365" s="165" t="e">
        <v>#N/A</v>
      </c>
      <c r="D365" s="134" t="s">
        <v>471</v>
      </c>
      <c r="E365" s="119" t="s">
        <v>160</v>
      </c>
      <c r="F365" s="131">
        <v>0</v>
      </c>
      <c r="G365" s="131">
        <v>0</v>
      </c>
    </row>
    <row r="366" spans="2:7" ht="22.05" customHeight="1" x14ac:dyDescent="0.3">
      <c r="B366" s="165"/>
      <c r="C366" s="165" t="e">
        <v>#N/A</v>
      </c>
      <c r="D366" s="135" t="s">
        <v>471</v>
      </c>
      <c r="E366" s="119" t="s">
        <v>163</v>
      </c>
      <c r="F366" s="131">
        <v>0</v>
      </c>
      <c r="G366" s="131">
        <v>0</v>
      </c>
    </row>
    <row r="367" spans="2:7" ht="22.05" customHeight="1" x14ac:dyDescent="0.3">
      <c r="B367" s="165"/>
      <c r="C367" s="165" t="e">
        <v>#N/A</v>
      </c>
      <c r="D367" s="135" t="s">
        <v>471</v>
      </c>
      <c r="E367" s="119" t="s">
        <v>167</v>
      </c>
      <c r="F367" s="131">
        <v>0</v>
      </c>
      <c r="G367" s="131">
        <v>0</v>
      </c>
    </row>
    <row r="368" spans="2:7" ht="22.05" customHeight="1" x14ac:dyDescent="0.3">
      <c r="B368" s="165"/>
      <c r="C368" s="165" t="e">
        <v>#N/A</v>
      </c>
      <c r="D368" s="135" t="s">
        <v>471</v>
      </c>
      <c r="E368" s="119" t="s">
        <v>169</v>
      </c>
      <c r="F368" s="131">
        <v>0</v>
      </c>
      <c r="G368" s="131">
        <v>0</v>
      </c>
    </row>
    <row r="369" spans="2:7" ht="22.05" customHeight="1" x14ac:dyDescent="0.3">
      <c r="B369" s="165"/>
      <c r="C369" s="165" t="e">
        <v>#N/A</v>
      </c>
      <c r="D369" s="135" t="s">
        <v>471</v>
      </c>
      <c r="E369" s="119" t="s">
        <v>172</v>
      </c>
      <c r="F369" s="131">
        <v>0</v>
      </c>
      <c r="G369" s="131">
        <v>0</v>
      </c>
    </row>
    <row r="370" spans="2:7" ht="22.05" customHeight="1" x14ac:dyDescent="0.3">
      <c r="B370" s="165"/>
      <c r="C370" s="165" t="e">
        <v>#N/A</v>
      </c>
      <c r="D370" s="135" t="s">
        <v>471</v>
      </c>
      <c r="E370" s="119" t="s">
        <v>176</v>
      </c>
      <c r="F370" s="131">
        <v>0</v>
      </c>
      <c r="G370" s="131">
        <v>0</v>
      </c>
    </row>
    <row r="371" spans="2:7" ht="22.05" customHeight="1" x14ac:dyDescent="0.3">
      <c r="B371" s="165"/>
      <c r="C371" s="165" t="e">
        <v>#N/A</v>
      </c>
      <c r="D371" s="134" t="s">
        <v>471</v>
      </c>
      <c r="E371" s="119" t="s">
        <v>276</v>
      </c>
      <c r="F371" s="131">
        <v>0</v>
      </c>
      <c r="G371" s="131">
        <v>0</v>
      </c>
    </row>
    <row r="372" spans="2:7" ht="22.05" customHeight="1" x14ac:dyDescent="0.3">
      <c r="B372" s="165"/>
      <c r="C372" s="165" t="e">
        <v>#N/A</v>
      </c>
      <c r="D372" s="134" t="s">
        <v>471</v>
      </c>
      <c r="E372" s="119" t="s">
        <v>281</v>
      </c>
      <c r="F372" s="131">
        <v>0</v>
      </c>
      <c r="G372" s="131">
        <v>0</v>
      </c>
    </row>
    <row r="373" spans="2:7" ht="22.05" customHeight="1" x14ac:dyDescent="0.3">
      <c r="B373" s="165"/>
      <c r="C373" s="165" t="e">
        <v>#N/A</v>
      </c>
      <c r="D373" s="134" t="s">
        <v>471</v>
      </c>
      <c r="E373" s="119" t="s">
        <v>282</v>
      </c>
      <c r="F373" s="131">
        <v>0</v>
      </c>
      <c r="G373" s="131">
        <v>0</v>
      </c>
    </row>
    <row r="374" spans="2:7" ht="22.05" customHeight="1" x14ac:dyDescent="0.3">
      <c r="B374" s="165"/>
      <c r="C374" s="165" t="e">
        <v>#N/A</v>
      </c>
      <c r="D374" s="134" t="s">
        <v>471</v>
      </c>
      <c r="E374" s="119" t="s">
        <v>283</v>
      </c>
      <c r="F374" s="131">
        <v>0</v>
      </c>
      <c r="G374" s="131">
        <v>0</v>
      </c>
    </row>
    <row r="375" spans="2:7" ht="22.05" customHeight="1" x14ac:dyDescent="0.3">
      <c r="B375" s="165"/>
      <c r="C375" s="165" t="e">
        <v>#N/A</v>
      </c>
      <c r="D375" s="134" t="s">
        <v>471</v>
      </c>
      <c r="E375" s="119" t="s">
        <v>287</v>
      </c>
      <c r="F375" s="131">
        <v>0</v>
      </c>
      <c r="G375" s="131">
        <v>0</v>
      </c>
    </row>
    <row r="376" spans="2:7" ht="22.05" customHeight="1" x14ac:dyDescent="0.3">
      <c r="B376" s="165"/>
      <c r="C376" s="165" t="e">
        <v>#N/A</v>
      </c>
      <c r="D376" s="135" t="s">
        <v>471</v>
      </c>
      <c r="E376" s="119" t="s">
        <v>299</v>
      </c>
      <c r="F376" s="131">
        <v>0</v>
      </c>
      <c r="G376" s="131">
        <v>0</v>
      </c>
    </row>
    <row r="377" spans="2:7" ht="22.05" customHeight="1" x14ac:dyDescent="0.3">
      <c r="B377" s="165"/>
      <c r="C377" s="165" t="e">
        <v>#N/A</v>
      </c>
      <c r="D377" s="135" t="s">
        <v>471</v>
      </c>
      <c r="E377" s="119" t="s">
        <v>300</v>
      </c>
      <c r="F377" s="131">
        <v>0</v>
      </c>
      <c r="G377" s="131">
        <v>0</v>
      </c>
    </row>
    <row r="378" spans="2:7" ht="22.05" customHeight="1" x14ac:dyDescent="0.3">
      <c r="B378" s="165"/>
      <c r="C378" s="165" t="e">
        <v>#N/A</v>
      </c>
      <c r="D378" s="135" t="s">
        <v>471</v>
      </c>
      <c r="E378" s="119" t="s">
        <v>302</v>
      </c>
      <c r="F378" s="131">
        <v>0</v>
      </c>
      <c r="G378" s="131">
        <v>0</v>
      </c>
    </row>
    <row r="379" spans="2:7" ht="22.05" customHeight="1" x14ac:dyDescent="0.3">
      <c r="B379" s="165"/>
      <c r="C379" s="165" t="e">
        <v>#N/A</v>
      </c>
      <c r="D379" s="135" t="s">
        <v>471</v>
      </c>
      <c r="E379" s="119" t="s">
        <v>304</v>
      </c>
      <c r="F379" s="131">
        <v>0</v>
      </c>
      <c r="G379" s="131">
        <v>0</v>
      </c>
    </row>
    <row r="380" spans="2:7" ht="22.05" customHeight="1" x14ac:dyDescent="0.3">
      <c r="B380" s="165"/>
      <c r="C380" s="165" t="e">
        <v>#N/A</v>
      </c>
      <c r="D380" s="135" t="s">
        <v>471</v>
      </c>
      <c r="E380" s="119" t="s">
        <v>305</v>
      </c>
      <c r="F380" s="131">
        <v>0</v>
      </c>
      <c r="G380" s="131">
        <v>0</v>
      </c>
    </row>
    <row r="381" spans="2:7" ht="22.05" customHeight="1" x14ac:dyDescent="0.3">
      <c r="B381" s="165"/>
      <c r="C381" s="165" t="e">
        <v>#N/A</v>
      </c>
      <c r="D381" s="135" t="s">
        <v>471</v>
      </c>
      <c r="E381" s="119" t="s">
        <v>306</v>
      </c>
      <c r="F381" s="131">
        <v>0</v>
      </c>
      <c r="G381" s="131">
        <v>0</v>
      </c>
    </row>
    <row r="382" spans="2:7" ht="22.05" customHeight="1" x14ac:dyDescent="0.3">
      <c r="B382" s="165"/>
      <c r="C382" s="165" t="e">
        <v>#N/A</v>
      </c>
      <c r="D382" s="135" t="s">
        <v>471</v>
      </c>
      <c r="E382" s="119" t="s">
        <v>308</v>
      </c>
      <c r="F382" s="131">
        <v>0</v>
      </c>
      <c r="G382" s="131">
        <v>0</v>
      </c>
    </row>
    <row r="383" spans="2:7" ht="22.05" customHeight="1" x14ac:dyDescent="0.3">
      <c r="B383" s="165"/>
      <c r="C383" s="165" t="e">
        <v>#N/A</v>
      </c>
      <c r="D383" s="135" t="s">
        <v>471</v>
      </c>
      <c r="E383" s="119" t="s">
        <v>311</v>
      </c>
      <c r="F383" s="131">
        <v>0</v>
      </c>
      <c r="G383" s="131">
        <v>0</v>
      </c>
    </row>
    <row r="384" spans="2:7" ht="22.05" customHeight="1" x14ac:dyDescent="0.3">
      <c r="B384" s="165"/>
      <c r="C384" s="165" t="e">
        <v>#N/A</v>
      </c>
      <c r="D384" s="135" t="s">
        <v>471</v>
      </c>
      <c r="E384" s="119" t="s">
        <v>312</v>
      </c>
      <c r="F384" s="131">
        <v>0</v>
      </c>
      <c r="G384" s="131">
        <v>0</v>
      </c>
    </row>
    <row r="385" spans="2:7" ht="22.05" customHeight="1" x14ac:dyDescent="0.3">
      <c r="B385" s="165"/>
      <c r="C385" s="165" t="e">
        <v>#N/A</v>
      </c>
      <c r="D385" s="135" t="s">
        <v>471</v>
      </c>
      <c r="E385" s="119" t="s">
        <v>313</v>
      </c>
      <c r="F385" s="131">
        <v>0</v>
      </c>
      <c r="G385" s="131">
        <v>0</v>
      </c>
    </row>
    <row r="386" spans="2:7" ht="22.05" customHeight="1" x14ac:dyDescent="0.3">
      <c r="B386" s="165"/>
      <c r="C386" s="165" t="e">
        <v>#N/A</v>
      </c>
      <c r="D386" s="135" t="s">
        <v>471</v>
      </c>
      <c r="E386" s="119" t="s">
        <v>315</v>
      </c>
      <c r="F386" s="131">
        <v>0</v>
      </c>
      <c r="G386" s="131">
        <v>0</v>
      </c>
    </row>
    <row r="387" spans="2:7" ht="22.05" customHeight="1" x14ac:dyDescent="0.3">
      <c r="B387" s="165"/>
      <c r="C387" s="165" t="e">
        <v>#N/A</v>
      </c>
      <c r="D387" s="135" t="s">
        <v>471</v>
      </c>
      <c r="E387" s="119" t="s">
        <v>318</v>
      </c>
      <c r="F387" s="131">
        <v>0</v>
      </c>
      <c r="G387" s="131">
        <v>0</v>
      </c>
    </row>
    <row r="388" spans="2:7" ht="22.05" customHeight="1" x14ac:dyDescent="0.3">
      <c r="B388" s="165"/>
      <c r="C388" s="165" t="e">
        <v>#N/A</v>
      </c>
      <c r="D388" s="135" t="s">
        <v>471</v>
      </c>
      <c r="E388" s="119" t="s">
        <v>319</v>
      </c>
      <c r="F388" s="131">
        <v>0</v>
      </c>
      <c r="G388" s="131">
        <v>0</v>
      </c>
    </row>
    <row r="389" spans="2:7" ht="22.05" customHeight="1" x14ac:dyDescent="0.3">
      <c r="B389" s="165"/>
      <c r="C389" s="165" t="e">
        <v>#N/A</v>
      </c>
      <c r="D389" s="135" t="s">
        <v>471</v>
      </c>
      <c r="E389" s="119" t="s">
        <v>320</v>
      </c>
      <c r="F389" s="131">
        <v>0</v>
      </c>
      <c r="G389" s="131">
        <v>0</v>
      </c>
    </row>
    <row r="390" spans="2:7" ht="22.05" customHeight="1" x14ac:dyDescent="0.3">
      <c r="B390" s="165"/>
      <c r="C390" s="165" t="e">
        <v>#N/A</v>
      </c>
      <c r="D390" s="135" t="s">
        <v>471</v>
      </c>
      <c r="E390" s="119" t="s">
        <v>322</v>
      </c>
      <c r="F390" s="131">
        <v>0</v>
      </c>
      <c r="G390" s="131">
        <v>0</v>
      </c>
    </row>
    <row r="391" spans="2:7" ht="22.05" customHeight="1" x14ac:dyDescent="0.3">
      <c r="B391" s="165"/>
      <c r="C391" s="165" t="e">
        <v>#N/A</v>
      </c>
      <c r="D391" s="135" t="s">
        <v>471</v>
      </c>
      <c r="E391" s="119" t="s">
        <v>325</v>
      </c>
      <c r="F391" s="131">
        <v>0</v>
      </c>
      <c r="G391" s="131">
        <v>0</v>
      </c>
    </row>
    <row r="392" spans="2:7" ht="22.05" customHeight="1" x14ac:dyDescent="0.3">
      <c r="B392" s="165"/>
      <c r="C392" s="165" t="e">
        <v>#N/A</v>
      </c>
      <c r="D392" s="135" t="s">
        <v>471</v>
      </c>
      <c r="E392" s="119" t="s">
        <v>326</v>
      </c>
      <c r="F392" s="131">
        <v>0</v>
      </c>
      <c r="G392" s="131">
        <v>0</v>
      </c>
    </row>
    <row r="393" spans="2:7" ht="22.05" customHeight="1" x14ac:dyDescent="0.3">
      <c r="B393" s="165"/>
      <c r="C393" s="165" t="e">
        <v>#N/A</v>
      </c>
      <c r="D393" s="135" t="s">
        <v>471</v>
      </c>
      <c r="E393" s="119" t="s">
        <v>327</v>
      </c>
      <c r="F393" s="131">
        <v>0</v>
      </c>
      <c r="G393" s="131">
        <v>0</v>
      </c>
    </row>
    <row r="394" spans="2:7" ht="22.05" customHeight="1" x14ac:dyDescent="0.3">
      <c r="B394" s="165"/>
      <c r="C394" s="165" t="e">
        <v>#N/A</v>
      </c>
      <c r="D394" s="134" t="s">
        <v>471</v>
      </c>
      <c r="E394" s="119" t="s">
        <v>335</v>
      </c>
      <c r="F394" s="131">
        <v>0</v>
      </c>
      <c r="G394" s="131">
        <v>0</v>
      </c>
    </row>
    <row r="395" spans="2:7" ht="22.05" customHeight="1" x14ac:dyDescent="0.3">
      <c r="B395" s="165"/>
      <c r="C395" s="165" t="e">
        <v>#N/A</v>
      </c>
      <c r="D395" s="135" t="s">
        <v>471</v>
      </c>
      <c r="E395" s="119" t="s">
        <v>364</v>
      </c>
      <c r="F395" s="131">
        <v>0</v>
      </c>
      <c r="G395" s="131">
        <v>0</v>
      </c>
    </row>
    <row r="396" spans="2:7" ht="22.05" customHeight="1" x14ac:dyDescent="0.3">
      <c r="B396" s="165"/>
      <c r="C396" s="165" t="e">
        <v>#N/A</v>
      </c>
      <c r="D396" s="135" t="s">
        <v>471</v>
      </c>
      <c r="E396" s="119" t="s">
        <v>367</v>
      </c>
      <c r="F396" s="131">
        <v>0</v>
      </c>
      <c r="G396" s="131">
        <v>0</v>
      </c>
    </row>
    <row r="397" spans="2:7" ht="22.05" customHeight="1" x14ac:dyDescent="0.3">
      <c r="B397" s="165"/>
      <c r="C397" s="165" t="e">
        <v>#N/A</v>
      </c>
      <c r="D397" s="135" t="s">
        <v>471</v>
      </c>
      <c r="E397" s="119" t="s">
        <v>369</v>
      </c>
      <c r="F397" s="131">
        <v>0</v>
      </c>
      <c r="G397" s="131">
        <v>0</v>
      </c>
    </row>
    <row r="398" spans="2:7" ht="22.05" customHeight="1" x14ac:dyDescent="0.3">
      <c r="B398" s="165"/>
      <c r="C398" s="165" t="e">
        <v>#N/A</v>
      </c>
      <c r="D398" s="135" t="s">
        <v>471</v>
      </c>
      <c r="E398" s="119" t="s">
        <v>370</v>
      </c>
      <c r="F398" s="131">
        <v>0</v>
      </c>
      <c r="G398" s="131">
        <v>0</v>
      </c>
    </row>
    <row r="399" spans="2:7" ht="22.05" customHeight="1" thickBot="1" x14ac:dyDescent="0.35">
      <c r="C399" s="133" t="e">
        <v>#N/A</v>
      </c>
      <c r="D399" s="136" t="s">
        <v>471</v>
      </c>
      <c r="E399" s="119" t="s">
        <v>430</v>
      </c>
      <c r="F399" s="137">
        <v>0</v>
      </c>
      <c r="G399" s="137">
        <v>0</v>
      </c>
    </row>
  </sheetData>
  <sheetProtection formatCells="0" formatColumns="0" formatRows="0" autoFilter="0"/>
  <mergeCells count="2">
    <mergeCell ref="A1:B1"/>
    <mergeCell ref="D1:E1"/>
  </mergeCells>
  <conditionalFormatting sqref="D3:D399">
    <cfRule type="cellIs" dxfId="51" priority="1" operator="equal">
      <formula>"Poistunut"</formula>
    </cfRule>
    <cfRule type="cellIs" dxfId="50" priority="2" operator="equal">
      <formula>"Muuttunut"</formula>
    </cfRule>
    <cfRule type="cellIs" dxfId="49" priority="3" operator="equal">
      <formula>"Vastaava"</formula>
    </cfRule>
  </conditionalFormatting>
  <pageMargins left="0.7" right="0.7" top="0.75" bottom="0.75" header="0.3" footer="0.3"/>
  <pageSetup paperSize="9"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4E1F-4436-48DA-B1F9-0AF756970A76}">
  <sheetPr>
    <tabColor rgb="FFFFC000"/>
  </sheetPr>
  <dimension ref="A1:Q478"/>
  <sheetViews>
    <sheetView showGridLines="0" topLeftCell="A13" zoomScaleNormal="100" workbookViewId="0">
      <selection activeCell="E7" sqref="E7"/>
    </sheetView>
  </sheetViews>
  <sheetFormatPr defaultColWidth="11.21875" defaultRowHeight="13.95" customHeight="1" x14ac:dyDescent="0.3"/>
  <cols>
    <col min="1" max="2" width="2" style="3" customWidth="1"/>
    <col min="3" max="3" width="26.109375" style="3" customWidth="1"/>
    <col min="4" max="4" width="15.44140625" style="3" customWidth="1"/>
    <col min="5" max="5" width="31.33203125" style="3" customWidth="1"/>
    <col min="6" max="8" width="19.109375" style="3" customWidth="1"/>
    <col min="9" max="9" width="16.44140625" style="3" customWidth="1"/>
    <col min="10" max="10" width="35.21875" style="3" customWidth="1"/>
    <col min="11" max="11" width="2" style="57" customWidth="1"/>
    <col min="13" max="13" width="3.77734375" customWidth="1"/>
    <col min="14" max="14" width="119.77734375" customWidth="1"/>
    <col min="15" max="15" width="3" customWidth="1"/>
  </cols>
  <sheetData>
    <row r="1" spans="1:17" s="3" customFormat="1" ht="13.95" customHeight="1" x14ac:dyDescent="0.25">
      <c r="A1" s="1"/>
      <c r="B1" s="1"/>
      <c r="C1" s="1"/>
      <c r="D1" s="1"/>
      <c r="E1" s="1"/>
      <c r="F1" s="1"/>
      <c r="G1" s="1"/>
      <c r="H1" s="1"/>
      <c r="I1" s="1"/>
      <c r="J1" s="1"/>
      <c r="K1" s="2"/>
      <c r="M1" s="4"/>
      <c r="N1" s="4"/>
      <c r="O1" s="5"/>
    </row>
    <row r="2" spans="1:17" s="10" customFormat="1" ht="18" customHeight="1" x14ac:dyDescent="0.3">
      <c r="A2" s="6"/>
      <c r="B2" s="7"/>
      <c r="C2" s="8"/>
      <c r="D2" s="8"/>
      <c r="E2" s="8"/>
      <c r="F2" s="8"/>
      <c r="G2" s="8"/>
      <c r="H2" s="8"/>
      <c r="I2" s="8"/>
      <c r="J2" s="9"/>
      <c r="K2" s="2"/>
      <c r="M2" s="4"/>
      <c r="N2" s="11" t="s">
        <v>0</v>
      </c>
      <c r="O2" s="5"/>
    </row>
    <row r="3" spans="1:17" s="3" customFormat="1" ht="18" customHeight="1" x14ac:dyDescent="0.25">
      <c r="A3" s="1"/>
      <c r="B3" s="12"/>
      <c r="J3" s="13"/>
      <c r="K3" s="2"/>
      <c r="M3" s="4"/>
      <c r="N3" s="14"/>
      <c r="O3" s="5"/>
    </row>
    <row r="4" spans="1:17" s="3" customFormat="1" ht="30" customHeight="1" x14ac:dyDescent="0.25">
      <c r="A4" s="1"/>
      <c r="B4" s="12"/>
      <c r="C4" s="15" t="s">
        <v>2044</v>
      </c>
      <c r="J4" s="13"/>
      <c r="K4" s="2"/>
      <c r="M4" s="4"/>
      <c r="N4" s="178" t="s">
        <v>2041</v>
      </c>
      <c r="O4" s="5"/>
    </row>
    <row r="5" spans="1:17" s="3" customFormat="1" ht="13.95" customHeight="1" x14ac:dyDescent="0.25">
      <c r="A5" s="1"/>
      <c r="B5" s="12"/>
      <c r="J5" s="13"/>
      <c r="K5" s="2"/>
      <c r="M5" s="4"/>
      <c r="N5" s="178"/>
      <c r="O5" s="5"/>
    </row>
    <row r="6" spans="1:17" s="20" customFormat="1" ht="13.95" customHeight="1" x14ac:dyDescent="0.3">
      <c r="A6" s="1"/>
      <c r="B6" s="16"/>
      <c r="C6" s="176"/>
      <c r="D6" s="176"/>
      <c r="E6" s="176"/>
      <c r="F6" s="17"/>
      <c r="G6" s="17"/>
      <c r="H6" s="17"/>
      <c r="I6" s="17"/>
      <c r="J6" s="18"/>
      <c r="K6" s="19"/>
      <c r="M6" s="4"/>
      <c r="N6" s="178"/>
      <c r="O6" s="4"/>
    </row>
    <row r="7" spans="1:17" s="3" customFormat="1" ht="22.95" customHeight="1" x14ac:dyDescent="0.25">
      <c r="A7" s="1"/>
      <c r="B7" s="12"/>
      <c r="C7" s="21"/>
      <c r="D7" s="22"/>
      <c r="E7" s="22"/>
      <c r="F7" s="22"/>
      <c r="G7" s="22"/>
      <c r="H7" s="22"/>
      <c r="I7" s="22"/>
      <c r="J7" s="13"/>
      <c r="K7" s="2"/>
      <c r="M7" s="4"/>
      <c r="N7" s="178"/>
      <c r="O7" s="4"/>
    </row>
    <row r="8" spans="1:17" s="3" customFormat="1" ht="13.95" customHeight="1" thickBot="1" x14ac:dyDescent="0.3">
      <c r="A8" s="1"/>
      <c r="B8" s="12"/>
      <c r="J8" s="13"/>
      <c r="K8" s="19"/>
      <c r="M8" s="4"/>
      <c r="N8" s="178"/>
      <c r="O8" s="4"/>
    </row>
    <row r="9" spans="1:17" ht="13.95" customHeight="1" thickBot="1" x14ac:dyDescent="0.35">
      <c r="A9" s="2"/>
      <c r="B9" s="23"/>
      <c r="C9" s="170"/>
      <c r="D9" s="177"/>
      <c r="E9" s="177"/>
      <c r="F9" s="177"/>
      <c r="G9" s="177"/>
      <c r="H9" s="171"/>
      <c r="I9" s="24"/>
      <c r="J9" s="13"/>
      <c r="K9" s="2"/>
      <c r="M9" s="4"/>
      <c r="N9" s="178"/>
      <c r="O9" s="4"/>
    </row>
    <row r="10" spans="1:17" ht="13.95" customHeight="1" x14ac:dyDescent="0.3">
      <c r="A10" s="2"/>
      <c r="B10" s="23"/>
      <c r="I10" s="24"/>
      <c r="J10" s="13"/>
      <c r="K10" s="2"/>
      <c r="M10" s="4"/>
      <c r="N10" s="178"/>
      <c r="O10" s="4"/>
    </row>
    <row r="11" spans="1:17" ht="13.95" customHeight="1" thickBot="1" x14ac:dyDescent="0.35">
      <c r="A11" s="2"/>
      <c r="B11" s="25"/>
      <c r="C11" s="26" t="s">
        <v>1</v>
      </c>
      <c r="D11" s="27" t="s">
        <v>2</v>
      </c>
      <c r="E11" s="27" t="s">
        <v>3</v>
      </c>
      <c r="F11" s="27" t="s">
        <v>4</v>
      </c>
      <c r="G11" s="27" t="s">
        <v>5</v>
      </c>
      <c r="H11" s="27" t="s">
        <v>2032</v>
      </c>
      <c r="I11" s="28" t="s">
        <v>2036</v>
      </c>
      <c r="J11" s="162" t="s">
        <v>2037</v>
      </c>
      <c r="K11" s="29"/>
      <c r="L11" s="13"/>
      <c r="M11" s="2"/>
      <c r="N11" s="178"/>
      <c r="O11" s="4"/>
      <c r="P11" s="153"/>
      <c r="Q11" s="4"/>
    </row>
    <row r="12" spans="1:17" ht="13.95" customHeight="1" x14ac:dyDescent="0.3">
      <c r="A12" s="2"/>
      <c r="B12" s="25"/>
      <c r="C12" s="31" t="s">
        <v>6</v>
      </c>
      <c r="D12" s="32">
        <f>VLOOKUP(Table2611[[#This Row],[(FIN) Käytäntö]],Table45[#All],2,FALSE)</f>
        <v>0</v>
      </c>
      <c r="E12" s="33">
        <f>VLOOKUP(Table2611[[#This Row],[(FIN) Käytäntö]],Table45[#All],3,FALSE)</f>
        <v>0</v>
      </c>
      <c r="F12" s="32">
        <f>VLOOKUP(Table2611[[#This Row],[(FIN) Käytäntö]],Table45[#All],4,FALSE)</f>
        <v>0</v>
      </c>
      <c r="G12" s="32"/>
      <c r="H12" s="32"/>
      <c r="I12" s="32" t="str">
        <f>VLOOKUP(Table2611[[#This Row],[(FIN) Käytäntö]],Table45[#All],5,FALSE)</f>
        <v>C_securityclass</v>
      </c>
      <c r="J12" s="32" t="str">
        <f>VLOOKUP(Table2611[[#This Row],[(FIN) Käytäntö]],Table45[#All],6,FALSE)</f>
        <v>sama</v>
      </c>
      <c r="K12" s="29"/>
      <c r="L12" s="13"/>
      <c r="M12" s="2"/>
      <c r="N12" s="178"/>
      <c r="O12" s="4"/>
      <c r="P12" s="153"/>
      <c r="Q12" s="4"/>
    </row>
    <row r="13" spans="1:17" ht="13.95" customHeight="1" x14ac:dyDescent="0.3">
      <c r="A13" s="2"/>
      <c r="B13" s="23"/>
      <c r="C13" s="31" t="s">
        <v>7</v>
      </c>
      <c r="D13" s="32">
        <f>VLOOKUP(Table2611[[#This Row],[(FIN) Käytäntö]],Table45[#All],2,FALSE)</f>
        <v>0</v>
      </c>
      <c r="E13" s="32">
        <f>VLOOKUP(Table2611[[#This Row],[(FIN) Käytäntö]],Table45[#All],3,FALSE)</f>
        <v>0</v>
      </c>
      <c r="F13" s="32">
        <f>VLOOKUP(Table2611[[#This Row],[(FIN) Käytäntö]],Table45[#All],4,FALSE)</f>
        <v>0</v>
      </c>
      <c r="G13" s="32"/>
      <c r="H13" s="32"/>
      <c r="I13" s="32" t="str">
        <f>VLOOKUP(Table2611[[#This Row],[(FIN) Käytäntö]],Table45[#All],5,FALSE)</f>
        <v>C_name</v>
      </c>
      <c r="J13" s="32" t="str">
        <f>VLOOKUP(Table2611[[#This Row],[(FIN) Käytäntö]],Table45[#All],6,FALSE)</f>
        <v>sama</v>
      </c>
      <c r="K13" s="24"/>
      <c r="L13" s="13"/>
      <c r="M13" s="2"/>
      <c r="N13" s="178"/>
      <c r="O13" s="4"/>
      <c r="P13" s="153"/>
      <c r="Q13" s="4"/>
    </row>
    <row r="14" spans="1:17" ht="13.95" customHeight="1" x14ac:dyDescent="0.3">
      <c r="A14" s="2"/>
      <c r="B14" s="23"/>
      <c r="C14" s="31" t="s">
        <v>8</v>
      </c>
      <c r="D14" s="32">
        <f>VLOOKUP(Table2611[[#This Row],[(FIN) Käytäntö]],Table45[#All],2,FALSE)</f>
        <v>0</v>
      </c>
      <c r="E14" s="32">
        <f>VLOOKUP(Table2611[[#This Row],[(FIN) Käytäntö]],Table45[#All],3,FALSE)</f>
        <v>0</v>
      </c>
      <c r="F14" s="35">
        <f>VLOOKUP(Table2611[[#This Row],[(FIN) Käytäntö]],Table45[#All],4,FALSE)</f>
        <v>0</v>
      </c>
      <c r="G14" s="35"/>
      <c r="H14" s="35"/>
      <c r="I14" s="32">
        <f>VLOOKUP(Table2611[[#This Row],[(FIN) Käytäntö]],Table45[#All],5,FALSE)</f>
        <v>0</v>
      </c>
      <c r="J14" s="32">
        <f>VLOOKUP(Table2611[[#This Row],[(FIN) Käytäntö]],Table45[#All],6,FALSE)</f>
        <v>0</v>
      </c>
      <c r="K14" s="24"/>
      <c r="L14" s="13"/>
      <c r="M14" s="2"/>
      <c r="N14" s="178"/>
      <c r="O14" s="4"/>
      <c r="P14" s="153"/>
      <c r="Q14" s="4"/>
    </row>
    <row r="15" spans="1:17" ht="13.95" customHeight="1" x14ac:dyDescent="0.3">
      <c r="A15" s="2"/>
      <c r="B15" s="23"/>
      <c r="C15" s="31" t="s">
        <v>9</v>
      </c>
      <c r="D15" s="32">
        <f>VLOOKUP(Table2611[[#This Row],[(FIN) Käytäntö]],Table45[#All],2,FALSE)</f>
        <v>0</v>
      </c>
      <c r="E15" s="32">
        <f>VLOOKUP(Table2611[[#This Row],[(FIN) Käytäntö]],Table45[#All],3,FALSE)</f>
        <v>0</v>
      </c>
      <c r="F15" s="32">
        <f>VLOOKUP(Table2611[[#This Row],[(FIN) Käytäntö]],Table45[#All],4,FALSE)</f>
        <v>0</v>
      </c>
      <c r="G15" s="32"/>
      <c r="H15" s="32"/>
      <c r="I15" s="32" t="str">
        <f>VLOOKUP(Table2611[[#This Row],[(FIN) Käytäntö]],Table45[#All],5,FALSE)</f>
        <v>C_industry</v>
      </c>
      <c r="J15" s="32" t="str">
        <f>VLOOKUP(Table2611[[#This Row],[(FIN) Käytäntö]],Table45[#All],6,FALSE)</f>
        <v>sama</v>
      </c>
      <c r="K15" s="24"/>
      <c r="L15" s="13"/>
      <c r="M15" s="2"/>
      <c r="N15" s="178"/>
      <c r="O15" s="4"/>
      <c r="P15" s="153"/>
      <c r="Q15" s="4"/>
    </row>
    <row r="16" spans="1:17" ht="13.95" customHeight="1" x14ac:dyDescent="0.3">
      <c r="A16" s="2"/>
      <c r="B16" s="23"/>
      <c r="C16" s="31" t="s">
        <v>10</v>
      </c>
      <c r="D16" s="32">
        <f>VLOOKUP(Table2611[[#This Row],[(FIN) Käytäntö]],Table45[#All],2,FALSE)</f>
        <v>0</v>
      </c>
      <c r="E16" s="32">
        <f>VLOOKUP(Table2611[[#This Row],[(FIN) Käytäntö]],Table45[#All],3,FALSE)</f>
        <v>0</v>
      </c>
      <c r="F16" s="32">
        <f>VLOOKUP(Table2611[[#This Row],[(FIN) Käytäntö]],Table45[#All],4,FALSE)</f>
        <v>0</v>
      </c>
      <c r="G16" s="32"/>
      <c r="H16" s="32"/>
      <c r="I16" s="32" t="str">
        <f>VLOOKUP(Table2611[[#This Row],[(FIN) Käytäntö]],Table45[#All],5,FALSE)</f>
        <v>C_function</v>
      </c>
      <c r="J16" s="32" t="str">
        <f>VLOOKUP(Table2611[[#This Row],[(FIN) Käytäntö]],Table45[#All],6,FALSE)</f>
        <v>sama</v>
      </c>
      <c r="K16" s="24"/>
      <c r="L16" s="13"/>
      <c r="M16" s="2"/>
      <c r="N16" s="178"/>
      <c r="O16" s="4"/>
      <c r="P16" s="154"/>
      <c r="Q16" s="4"/>
    </row>
    <row r="17" spans="1:17" ht="13.95" customHeight="1" x14ac:dyDescent="0.3">
      <c r="A17" s="2"/>
      <c r="B17" s="23"/>
      <c r="C17" s="31" t="s">
        <v>11</v>
      </c>
      <c r="D17" s="32">
        <f>VLOOKUP(Table2611[[#This Row],[(FIN) Käytäntö]],Table45[#All],2,FALSE)</f>
        <v>0</v>
      </c>
      <c r="E17" s="32">
        <f>VLOOKUP(Table2611[[#This Row],[(FIN) Käytäntö]],Table45[#All],3,FALSE)</f>
        <v>0</v>
      </c>
      <c r="F17" s="35">
        <f>VLOOKUP(Table2611[[#This Row],[(FIN) Käytäntö]],Table45[#All],4,FALSE)</f>
        <v>0</v>
      </c>
      <c r="G17" s="35"/>
      <c r="H17" s="35"/>
      <c r="I17" s="32">
        <f>VLOOKUP(Table2611[[#This Row],[(FIN) Käytäntö]],Table45[#All],5,FALSE)</f>
        <v>0</v>
      </c>
      <c r="J17" s="32">
        <f>VLOOKUP(Table2611[[#This Row],[(FIN) Käytäntö]],Table45[#All],6,FALSE)</f>
        <v>0</v>
      </c>
      <c r="K17" s="24"/>
      <c r="L17" s="13"/>
      <c r="M17" s="2"/>
      <c r="O17" s="4"/>
      <c r="P17" s="4"/>
      <c r="Q17" s="4"/>
    </row>
    <row r="18" spans="1:17" ht="13.95" customHeight="1" x14ac:dyDescent="0.3">
      <c r="A18" s="2"/>
      <c r="B18" s="23"/>
      <c r="C18" s="31" t="s">
        <v>12</v>
      </c>
      <c r="D18" s="32">
        <f>VLOOKUP(Table2611[[#This Row],[(FIN) Käytäntö]],Table45[#All],2,FALSE)</f>
        <v>0</v>
      </c>
      <c r="E18" s="32">
        <f>VLOOKUP(Table2611[[#This Row],[(FIN) Käytäntö]],Table45[#All],3,FALSE)</f>
        <v>0</v>
      </c>
      <c r="F18" s="35">
        <f>VLOOKUP(Table2611[[#This Row],[(FIN) Käytäntö]],Table45[#All],4,FALSE)</f>
        <v>0</v>
      </c>
      <c r="G18" s="35"/>
      <c r="H18" s="35"/>
      <c r="I18" s="32">
        <f>VLOOKUP(Table2611[[#This Row],[(FIN) Käytäntö]],Table45[#All],5,FALSE)</f>
        <v>0</v>
      </c>
      <c r="J18" s="32">
        <f>VLOOKUP(Table2611[[#This Row],[(FIN) Käytäntö]],Table45[#All],6,FALSE)</f>
        <v>0</v>
      </c>
      <c r="K18" s="24"/>
      <c r="L18" s="13"/>
      <c r="M18" s="2"/>
    </row>
    <row r="19" spans="1:17" ht="13.95" customHeight="1" x14ac:dyDescent="0.3">
      <c r="A19" s="2"/>
      <c r="B19" s="23"/>
      <c r="C19" s="36" t="s">
        <v>13</v>
      </c>
      <c r="D19" s="37">
        <f>VLOOKUP(Table2611[[#This Row],[(FIN) Käytäntö]],Table45[#All],2,FALSE)</f>
        <v>0</v>
      </c>
      <c r="E19" s="37">
        <f>VLOOKUP(Table2611[[#This Row],[(FIN) Käytäntö]],Table45[#All],3,FALSE)</f>
        <v>0</v>
      </c>
      <c r="F19" s="38">
        <f>VLOOKUP(Table2611[[#This Row],[(FIN) Käytäntö]],Table45[#All],4,FALSE)</f>
        <v>0</v>
      </c>
      <c r="G19" s="38"/>
      <c r="H19" s="38"/>
      <c r="I19" s="37" t="str">
        <f>VLOOKUP(Table2611[[#This Row],[(FIN) Käytäntö]],Table45[#All],5,FALSE)</f>
        <v>NIST-ID</v>
      </c>
      <c r="J19" s="37" t="str">
        <f>VLOOKUP(Table2611[[#This Row],[(FIN) Käytäntö]],Table45[#All],6,FALSE)</f>
        <v>Muuttunut</v>
      </c>
      <c r="K19" s="24"/>
      <c r="L19" s="13"/>
      <c r="M19" s="2"/>
    </row>
    <row r="20" spans="1:17" ht="13.95" customHeight="1" x14ac:dyDescent="0.3">
      <c r="A20" s="2"/>
      <c r="B20" s="23"/>
      <c r="C20" s="36" t="s">
        <v>14</v>
      </c>
      <c r="D20" s="37">
        <f>VLOOKUP(Table2611[[#This Row],[(FIN) Käytäntö]],Table45[#All],2,FALSE)</f>
        <v>0</v>
      </c>
      <c r="E20" s="37">
        <f>VLOOKUP(Table2611[[#This Row],[(FIN) Käytäntö]],Table45[#All],3,FALSE)</f>
        <v>0</v>
      </c>
      <c r="F20" s="38">
        <f>VLOOKUP(Table2611[[#This Row],[(FIN) Käytäntö]],Table45[#All],4,FALSE)</f>
        <v>0</v>
      </c>
      <c r="G20" s="38"/>
      <c r="H20" s="38"/>
      <c r="I20" s="37" t="str">
        <f>VLOOKUP(Table2611[[#This Row],[(FIN) Käytäntö]],Table45[#All],5,FALSE)</f>
        <v>NIST-PR</v>
      </c>
      <c r="J20" s="37" t="str">
        <f>VLOOKUP(Table2611[[#This Row],[(FIN) Käytäntö]],Table45[#All],6,FALSE)</f>
        <v>Muuttunut</v>
      </c>
      <c r="K20" s="24"/>
      <c r="L20" s="13"/>
      <c r="M20" s="2"/>
    </row>
    <row r="21" spans="1:17" ht="13.95" customHeight="1" x14ac:dyDescent="0.3">
      <c r="A21" s="2"/>
      <c r="B21" s="23"/>
      <c r="C21" s="36" t="s">
        <v>15</v>
      </c>
      <c r="D21" s="37">
        <f>VLOOKUP(Table2611[[#This Row],[(FIN) Käytäntö]],Table45[#All],2,FALSE)</f>
        <v>0</v>
      </c>
      <c r="E21" s="37">
        <f>VLOOKUP(Table2611[[#This Row],[(FIN) Käytäntö]],Table45[#All],3,FALSE)</f>
        <v>0</v>
      </c>
      <c r="F21" s="38">
        <f>VLOOKUP(Table2611[[#This Row],[(FIN) Käytäntö]],Table45[#All],4,FALSE)</f>
        <v>0</v>
      </c>
      <c r="G21" s="38"/>
      <c r="H21" s="38"/>
      <c r="I21" s="37" t="str">
        <f>VLOOKUP(Table2611[[#This Row],[(FIN) Käytäntö]],Table45[#All],5,FALSE)</f>
        <v>NIST-DE</v>
      </c>
      <c r="J21" s="37" t="str">
        <f>VLOOKUP(Table2611[[#This Row],[(FIN) Käytäntö]],Table45[#All],6,FALSE)</f>
        <v>Muuttunut</v>
      </c>
      <c r="K21" s="24"/>
      <c r="L21" s="13"/>
      <c r="M21" s="2"/>
    </row>
    <row r="22" spans="1:17" ht="13.95" customHeight="1" x14ac:dyDescent="0.3">
      <c r="A22" s="2"/>
      <c r="B22" s="23"/>
      <c r="C22" s="36" t="s">
        <v>17</v>
      </c>
      <c r="D22" s="37">
        <f>VLOOKUP(Table2611[[#This Row],[(FIN) Käytäntö]],Table45[#All],2,FALSE)</f>
        <v>0</v>
      </c>
      <c r="E22" s="37">
        <f>VLOOKUP(Table2611[[#This Row],[(FIN) Käytäntö]],Table45[#All],3,FALSE)</f>
        <v>0</v>
      </c>
      <c r="F22" s="38">
        <f>VLOOKUP(Table2611[[#This Row],[(FIN) Käytäntö]],Table45[#All],4,FALSE)</f>
        <v>0</v>
      </c>
      <c r="G22" s="38"/>
      <c r="H22" s="38"/>
      <c r="I22" s="37" t="str">
        <f>VLOOKUP(Table2611[[#This Row],[(FIN) Käytäntö]],Table45[#All],5,FALSE)</f>
        <v>NIST-RS</v>
      </c>
      <c r="J22" s="37" t="str">
        <f>VLOOKUP(Table2611[[#This Row],[(FIN) Käytäntö]],Table45[#All],6,FALSE)</f>
        <v>Muuttunut</v>
      </c>
      <c r="K22" s="24"/>
      <c r="L22" s="13"/>
      <c r="M22" s="2"/>
    </row>
    <row r="23" spans="1:17" ht="13.95" customHeight="1" x14ac:dyDescent="0.3">
      <c r="A23" s="2"/>
      <c r="B23" s="23"/>
      <c r="C23" s="36" t="s">
        <v>19</v>
      </c>
      <c r="D23" s="37">
        <f>VLOOKUP(Table2611[[#This Row],[(FIN) Käytäntö]],Table45[#All],2,FALSE)</f>
        <v>0</v>
      </c>
      <c r="E23" s="37">
        <f>VLOOKUP(Table2611[[#This Row],[(FIN) Käytäntö]],Table45[#All],3,FALSE)</f>
        <v>0</v>
      </c>
      <c r="F23" s="38">
        <f>VLOOKUP(Table2611[[#This Row],[(FIN) Käytäntö]],Table45[#All],4,FALSE)</f>
        <v>0</v>
      </c>
      <c r="G23" s="38"/>
      <c r="H23" s="38"/>
      <c r="I23" s="37" t="str">
        <f>VLOOKUP(Table2611[[#This Row],[(FIN) Käytäntö]],Table45[#All],5,FALSE)</f>
        <v>NIST-RC</v>
      </c>
      <c r="J23" s="37" t="str">
        <f>VLOOKUP(Table2611[[#This Row],[(FIN) Käytäntö]],Table45[#All],6,FALSE)</f>
        <v>Muuttunut</v>
      </c>
      <c r="K23" s="24"/>
      <c r="L23" s="13"/>
      <c r="M23" s="2"/>
    </row>
    <row r="24" spans="1:17" ht="13.95" customHeight="1" x14ac:dyDescent="0.3">
      <c r="A24" s="2"/>
      <c r="B24" s="23"/>
      <c r="C24" s="36" t="s">
        <v>21</v>
      </c>
      <c r="D24" s="37">
        <f>VLOOKUP(Table2611[[#This Row],[(FIN) Käytäntö]],Table45[#All],2,FALSE)</f>
        <v>0</v>
      </c>
      <c r="E24" s="37">
        <f>VLOOKUP(Table2611[[#This Row],[(FIN) Käytäntö]],Table45[#All],3,FALSE)</f>
        <v>0</v>
      </c>
      <c r="F24" s="37">
        <f>VLOOKUP(Table2611[[#This Row],[(FIN) Käytäntö]],Table45[#All],4,FALSE)</f>
        <v>0</v>
      </c>
      <c r="G24" s="37"/>
      <c r="H24" s="37"/>
      <c r="I24" s="37" t="str">
        <f>VLOOKUP(Table2611[[#This Row],[(FIN) Käytäntö]],Table45[#All],5,FALSE)</f>
        <v>ACCESS</v>
      </c>
      <c r="J24" s="37" t="str">
        <f>VLOOKUP(Table2611[[#This Row],[(FIN) Käytäntö]],Table45[#All],6,FALSE)</f>
        <v>Muuttunut</v>
      </c>
      <c r="K24" s="24"/>
      <c r="L24" s="13"/>
      <c r="M24" s="2"/>
    </row>
    <row r="25" spans="1:17" ht="13.95" customHeight="1" x14ac:dyDescent="0.3">
      <c r="A25" s="2"/>
      <c r="B25" s="23"/>
      <c r="C25" s="36" t="s">
        <v>23</v>
      </c>
      <c r="D25" s="37">
        <f>VLOOKUP(Table2611[[#This Row],[(FIN) Käytäntö]],Table45[#All],2,FALSE)</f>
        <v>0</v>
      </c>
      <c r="E25" s="37">
        <f>VLOOKUP(Table2611[[#This Row],[(FIN) Käytäntö]],Table45[#All],3,FALSE)</f>
        <v>0</v>
      </c>
      <c r="F25" s="37">
        <f>VLOOKUP(Table2611[[#This Row],[(FIN) Käytäntö]],Table45[#All],4,FALSE)</f>
        <v>0</v>
      </c>
      <c r="G25" s="37"/>
      <c r="H25" s="37"/>
      <c r="I25" s="37" t="str">
        <f>VLOOKUP(Table2611[[#This Row],[(FIN) Käytäntö]],Table45[#All],5,FALSE)</f>
        <v>ACCESS-1</v>
      </c>
      <c r="J25" s="37" t="str">
        <f>VLOOKUP(Table2611[[#This Row],[(FIN) Käytäntö]],Table45[#All],6,FALSE)</f>
        <v>Muuttunut</v>
      </c>
      <c r="K25" s="24"/>
      <c r="L25" s="13"/>
      <c r="M25" s="2"/>
    </row>
    <row r="26" spans="1:17" ht="13.95" customHeight="1" x14ac:dyDescent="0.3">
      <c r="A26" s="2"/>
      <c r="B26" s="23"/>
      <c r="C26" s="36" t="s">
        <v>24</v>
      </c>
      <c r="D26" s="37">
        <f>VLOOKUP(Table2611[[#This Row],[(FIN) Käytäntö]],Table45[#All],2,FALSE)</f>
        <v>0</v>
      </c>
      <c r="E26" s="37">
        <f>VLOOKUP(Table2611[[#This Row],[(FIN) Käytäntö]],Table45[#All],3,FALSE)</f>
        <v>0</v>
      </c>
      <c r="F26" s="37">
        <f>VLOOKUP(Table2611[[#This Row],[(FIN) Käytäntö]],Table45[#All],4,FALSE)</f>
        <v>0</v>
      </c>
      <c r="G26" s="37"/>
      <c r="H26" s="37"/>
      <c r="I26" s="37" t="str">
        <f>VLOOKUP(Table2611[[#This Row],[(FIN) Käytäntö]],Table45[#All],5,FALSE)</f>
        <v>ACCESS-2</v>
      </c>
      <c r="J26" s="37" t="str">
        <f>VLOOKUP(Table2611[[#This Row],[(FIN) Käytäntö]],Table45[#All],6,FALSE)</f>
        <v>Muuttunut</v>
      </c>
      <c r="K26" s="24"/>
      <c r="L26" s="13"/>
      <c r="M26" s="2"/>
    </row>
    <row r="27" spans="1:17" ht="13.95" customHeight="1" x14ac:dyDescent="0.3">
      <c r="A27" s="2"/>
      <c r="B27" s="23"/>
      <c r="C27" s="36" t="s">
        <v>26</v>
      </c>
      <c r="D27" s="37">
        <f>VLOOKUP(Table2611[[#This Row],[(FIN) Käytäntö]],Table45[#All],2,FALSE)</f>
        <v>0</v>
      </c>
      <c r="E27" s="37">
        <f>VLOOKUP(Table2611[[#This Row],[(FIN) Käytäntö]],Table45[#All],3,FALSE)</f>
        <v>0</v>
      </c>
      <c r="F27" s="37">
        <f>VLOOKUP(Table2611[[#This Row],[(FIN) Käytäntö]],Table45[#All],4,FALSE)</f>
        <v>0</v>
      </c>
      <c r="G27" s="37"/>
      <c r="H27" s="37"/>
      <c r="I27" s="37">
        <f>VLOOKUP(Table2611[[#This Row],[(FIN) Käytäntö]],Table45[#All],5,FALSE)</f>
        <v>0</v>
      </c>
      <c r="J27" s="37">
        <f>VLOOKUP(Table2611[[#This Row],[(FIN) Käytäntö]],Table45[#All],6,FALSE)</f>
        <v>0</v>
      </c>
      <c r="K27" s="24"/>
      <c r="L27" s="13"/>
      <c r="M27" s="2"/>
    </row>
    <row r="28" spans="1:17" ht="13.95" customHeight="1" x14ac:dyDescent="0.3">
      <c r="A28" s="2"/>
      <c r="B28" s="23"/>
      <c r="C28" s="36" t="s">
        <v>28</v>
      </c>
      <c r="D28" s="37">
        <f>VLOOKUP(Table2611[[#This Row],[(FIN) Käytäntö]],Table45[#All],2,FALSE)</f>
        <v>0</v>
      </c>
      <c r="E28" s="37">
        <f>VLOOKUP(Table2611[[#This Row],[(FIN) Käytäntö]],Table45[#All],3,FALSE)</f>
        <v>0</v>
      </c>
      <c r="F28" s="37">
        <f>VLOOKUP(Table2611[[#This Row],[(FIN) Käytäntö]],Table45[#All],4,FALSE)</f>
        <v>0</v>
      </c>
      <c r="G28" s="37"/>
      <c r="H28" s="37"/>
      <c r="I28" s="37" t="str">
        <f>VLOOKUP(Table2611[[#This Row],[(FIN) Käytäntö]],Table45[#All],5,FALSE)</f>
        <v>ACCESS-3</v>
      </c>
      <c r="J28" s="37" t="str">
        <f>VLOOKUP(Table2611[[#This Row],[(FIN) Käytäntö]],Table45[#All],6,FALSE)</f>
        <v>Muuttunut</v>
      </c>
      <c r="K28" s="24"/>
      <c r="L28" s="13"/>
      <c r="M28" s="2"/>
    </row>
    <row r="29" spans="1:17" ht="13.95" customHeight="1" x14ac:dyDescent="0.3">
      <c r="A29" s="2"/>
      <c r="B29" s="23"/>
      <c r="C29" s="36" t="s">
        <v>30</v>
      </c>
      <c r="D29" s="37">
        <f>VLOOKUP(Table2611[[#This Row],[(FIN) Käytäntö]],Table45[#All],2,FALSE)</f>
        <v>0</v>
      </c>
      <c r="E29" s="37">
        <f>VLOOKUP(Table2611[[#This Row],[(FIN) Käytäntö]],Table45[#All],3,FALSE)</f>
        <v>0</v>
      </c>
      <c r="F29" s="37">
        <f>VLOOKUP(Table2611[[#This Row],[(FIN) Käytäntö]],Table45[#All],4,FALSE)</f>
        <v>0</v>
      </c>
      <c r="G29" s="37"/>
      <c r="H29" s="37"/>
      <c r="I29" s="37" t="str">
        <f>VLOOKUP(Table2611[[#This Row],[(FIN) Käytäntö]],Table45[#All],5,FALSE)</f>
        <v>ARCHITECTURE</v>
      </c>
      <c r="J29" s="37" t="str">
        <f>VLOOKUP(Table2611[[#This Row],[(FIN) Käytäntö]],Table45[#All],6,FALSE)</f>
        <v>Muuttunut</v>
      </c>
      <c r="K29" s="24"/>
      <c r="L29" s="13"/>
      <c r="M29" s="2"/>
    </row>
    <row r="30" spans="1:17" ht="13.95" customHeight="1" x14ac:dyDescent="0.3">
      <c r="A30" s="2"/>
      <c r="B30" s="23"/>
      <c r="C30" s="36" t="s">
        <v>32</v>
      </c>
      <c r="D30" s="37">
        <f>VLOOKUP(Table2611[[#This Row],[(FIN) Käytäntö]],Table45[#All],2,FALSE)</f>
        <v>0</v>
      </c>
      <c r="E30" s="37">
        <f>VLOOKUP(Table2611[[#This Row],[(FIN) Käytäntö]],Table45[#All],3,FALSE)</f>
        <v>0</v>
      </c>
      <c r="F30" s="37">
        <f>VLOOKUP(Table2611[[#This Row],[(FIN) Käytäntö]],Table45[#All],4,FALSE)</f>
        <v>0</v>
      </c>
      <c r="G30" s="37"/>
      <c r="H30" s="37"/>
      <c r="I30" s="37" t="str">
        <f>VLOOKUP(Table2611[[#This Row],[(FIN) Käytäntö]],Table45[#All],5,FALSE)</f>
        <v>ARCHITECTURE-1</v>
      </c>
      <c r="J30" s="37" t="str">
        <f>VLOOKUP(Table2611[[#This Row],[(FIN) Käytäntö]],Table45[#All],6,FALSE)</f>
        <v>Muuttunut</v>
      </c>
      <c r="K30" s="24"/>
      <c r="L30" s="13"/>
      <c r="M30" s="2"/>
    </row>
    <row r="31" spans="1:17" ht="13.95" customHeight="1" x14ac:dyDescent="0.3">
      <c r="A31" s="2"/>
      <c r="B31" s="23"/>
      <c r="C31" s="36" t="s">
        <v>33</v>
      </c>
      <c r="D31" s="37">
        <f>VLOOKUP(Table2611[[#This Row],[(FIN) Käytäntö]],Table45[#All],2,FALSE)</f>
        <v>0</v>
      </c>
      <c r="E31" s="38">
        <f>VLOOKUP(Table2611[[#This Row],[(FIN) Käytäntö]],Table45[#All],3,FALSE)</f>
        <v>0</v>
      </c>
      <c r="F31" s="38">
        <f>VLOOKUP(Table2611[[#This Row],[(FIN) Käytäntö]],Table45[#All],4,FALSE)</f>
        <v>0</v>
      </c>
      <c r="G31" s="38"/>
      <c r="H31" s="38"/>
      <c r="I31" s="38" t="str">
        <f>VLOOKUP(Table2611[[#This Row],[(FIN) Käytäntö]],Table45[#All],5,FALSE)</f>
        <v>ARCHITECTURE-2</v>
      </c>
      <c r="J31" s="37" t="str">
        <f>VLOOKUP(Table2611[[#This Row],[(FIN) Käytäntö]],Table45[#All],6,FALSE)</f>
        <v>Muuttunut</v>
      </c>
      <c r="K31" s="24"/>
      <c r="L31" s="13"/>
      <c r="M31" s="2"/>
    </row>
    <row r="32" spans="1:17" ht="13.95" customHeight="1" x14ac:dyDescent="0.3">
      <c r="A32" s="2"/>
      <c r="B32" s="23"/>
      <c r="C32" s="36" t="s">
        <v>35</v>
      </c>
      <c r="D32" s="37">
        <f>VLOOKUP(Table2611[[#This Row],[(FIN) Käytäntö]],Table45[#All],2,FALSE)</f>
        <v>0</v>
      </c>
      <c r="E32" s="38">
        <f>VLOOKUP(Table2611[[#This Row],[(FIN) Käytäntö]],Table45[#All],3,FALSE)</f>
        <v>0</v>
      </c>
      <c r="F32" s="38">
        <f>VLOOKUP(Table2611[[#This Row],[(FIN) Käytäntö]],Table45[#All],4,FALSE)</f>
        <v>0</v>
      </c>
      <c r="G32" s="38"/>
      <c r="H32" s="38"/>
      <c r="I32" s="38">
        <f>VLOOKUP(Table2611[[#This Row],[(FIN) Käytäntö]],Table45[#All],5,FALSE)</f>
        <v>0</v>
      </c>
      <c r="J32" s="37">
        <f>VLOOKUP(Table2611[[#This Row],[(FIN) Käytäntö]],Table45[#All],6,FALSE)</f>
        <v>0</v>
      </c>
      <c r="K32" s="24"/>
      <c r="L32" s="13"/>
      <c r="M32" s="2"/>
    </row>
    <row r="33" spans="1:13" ht="13.95" customHeight="1" x14ac:dyDescent="0.3">
      <c r="A33" s="2"/>
      <c r="B33" s="23"/>
      <c r="C33" s="36" t="s">
        <v>36</v>
      </c>
      <c r="D33" s="37">
        <f>VLOOKUP(Table2611[[#This Row],[(FIN) Käytäntö]],Table45[#All],2,FALSE)</f>
        <v>0</v>
      </c>
      <c r="E33" s="38">
        <f>VLOOKUP(Table2611[[#This Row],[(FIN) Käytäntö]],Table45[#All],3,FALSE)</f>
        <v>0</v>
      </c>
      <c r="F33" s="38">
        <f>VLOOKUP(Table2611[[#This Row],[(FIN) Käytäntö]],Table45[#All],4,FALSE)</f>
        <v>0</v>
      </c>
      <c r="G33" s="38"/>
      <c r="H33" s="38"/>
      <c r="I33" s="38" t="str">
        <f>VLOOKUP(Table2611[[#This Row],[(FIN) Käytäntö]],Table45[#All],5,FALSE)</f>
        <v>ARCHITECTURE-3</v>
      </c>
      <c r="J33" s="37" t="str">
        <f>VLOOKUP(Table2611[[#This Row],[(FIN) Käytäntö]],Table45[#All],6,FALSE)</f>
        <v>Muuttunut</v>
      </c>
      <c r="K33" s="24"/>
      <c r="L33" s="13"/>
      <c r="M33" s="2"/>
    </row>
    <row r="34" spans="1:13" ht="13.95" customHeight="1" x14ac:dyDescent="0.3">
      <c r="A34" s="2"/>
      <c r="B34" s="23"/>
      <c r="C34" s="36" t="s">
        <v>37</v>
      </c>
      <c r="D34" s="37">
        <f>VLOOKUP(Table2611[[#This Row],[(FIN) Käytäntö]],Table45[#All],2,FALSE)</f>
        <v>0</v>
      </c>
      <c r="E34" s="38">
        <f>VLOOKUP(Table2611[[#This Row],[(FIN) Käytäntö]],Table45[#All],3,FALSE)</f>
        <v>0</v>
      </c>
      <c r="F34" s="38">
        <f>VLOOKUP(Table2611[[#This Row],[(FIN) Käytäntö]],Table45[#All],4,FALSE)</f>
        <v>0</v>
      </c>
      <c r="G34" s="38"/>
      <c r="H34" s="38"/>
      <c r="I34" s="38" t="str">
        <f>VLOOKUP(Table2611[[#This Row],[(FIN) Käytäntö]],Table45[#All],5,FALSE)</f>
        <v>ARCHITECTURE-4</v>
      </c>
      <c r="J34" s="37" t="str">
        <f>VLOOKUP(Table2611[[#This Row],[(FIN) Käytäntö]],Table45[#All],6,FALSE)</f>
        <v>Muuttunut</v>
      </c>
      <c r="K34" s="24"/>
      <c r="L34" s="13"/>
      <c r="M34" s="2"/>
    </row>
    <row r="35" spans="1:13" ht="13.95" customHeight="1" x14ac:dyDescent="0.3">
      <c r="A35" s="2"/>
      <c r="B35" s="23"/>
      <c r="C35" s="36" t="s">
        <v>38</v>
      </c>
      <c r="D35" s="37">
        <f>VLOOKUP(Table2611[[#This Row],[(FIN) Käytäntö]],Table45[#All],2,FALSE)</f>
        <v>0</v>
      </c>
      <c r="E35" s="38">
        <f>VLOOKUP(Table2611[[#This Row],[(FIN) Käytäntö]],Table45[#All],3,FALSE)</f>
        <v>0</v>
      </c>
      <c r="F35" s="38">
        <f>VLOOKUP(Table2611[[#This Row],[(FIN) Käytäntö]],Table45[#All],4,FALSE)</f>
        <v>0</v>
      </c>
      <c r="G35" s="38"/>
      <c r="H35" s="38"/>
      <c r="I35" s="38" t="str">
        <f>VLOOKUP(Table2611[[#This Row],[(FIN) Käytäntö]],Table45[#All],5,FALSE)</f>
        <v>ARCHITECTURE-5</v>
      </c>
      <c r="J35" s="37" t="str">
        <f>VLOOKUP(Table2611[[#This Row],[(FIN) Käytäntö]],Table45[#All],6,FALSE)</f>
        <v>Muuttunut</v>
      </c>
      <c r="K35" s="24"/>
      <c r="L35" s="13"/>
      <c r="M35" s="2"/>
    </row>
    <row r="36" spans="1:13" ht="13.95" customHeight="1" x14ac:dyDescent="0.3">
      <c r="A36" s="2"/>
      <c r="B36" s="23"/>
      <c r="C36" s="36" t="s">
        <v>18</v>
      </c>
      <c r="D36" s="37">
        <f>VLOOKUP(Table2611[[#This Row],[(FIN) Käytäntö]],Table45[#All],2,FALSE)</f>
        <v>0</v>
      </c>
      <c r="E36" s="38">
        <f>VLOOKUP(Table2611[[#This Row],[(FIN) Käytäntö]],Table45[#All],3,FALSE)</f>
        <v>0</v>
      </c>
      <c r="F36" s="38">
        <f>VLOOKUP(Table2611[[#This Row],[(FIN) Käytäntö]],Table45[#All],4,FALSE)</f>
        <v>0</v>
      </c>
      <c r="G36" s="38"/>
      <c r="H36" s="38"/>
      <c r="I36" s="38" t="str">
        <f>VLOOKUP(Table2611[[#This Row],[(FIN) Käytäntö]],Table45[#All],5,FALSE)</f>
        <v>ASSET</v>
      </c>
      <c r="J36" s="37" t="str">
        <f>VLOOKUP(Table2611[[#This Row],[(FIN) Käytäntö]],Table45[#All],6,FALSE)</f>
        <v>Muuttunut</v>
      </c>
      <c r="K36" s="24"/>
      <c r="L36" s="13"/>
      <c r="M36" s="2"/>
    </row>
    <row r="37" spans="1:13" ht="13.95" customHeight="1" x14ac:dyDescent="0.3">
      <c r="A37" s="2"/>
      <c r="B37" s="23"/>
      <c r="C37" s="36" t="s">
        <v>39</v>
      </c>
      <c r="D37" s="37">
        <f>VLOOKUP(Table2611[[#This Row],[(FIN) Käytäntö]],Table45[#All],2,FALSE)</f>
        <v>0</v>
      </c>
      <c r="E37" s="38">
        <f>VLOOKUP(Table2611[[#This Row],[(FIN) Käytäntö]],Table45[#All],3,FALSE)</f>
        <v>0</v>
      </c>
      <c r="F37" s="38">
        <f>VLOOKUP(Table2611[[#This Row],[(FIN) Käytäntö]],Table45[#All],4,FALSE)</f>
        <v>0</v>
      </c>
      <c r="G37" s="38"/>
      <c r="H37" s="38"/>
      <c r="I37" s="38" t="str">
        <f>VLOOKUP(Table2611[[#This Row],[(FIN) Käytäntö]],Table45[#All],5,FALSE)</f>
        <v>ASSET-1</v>
      </c>
      <c r="J37" s="37" t="str">
        <f>VLOOKUP(Table2611[[#This Row],[(FIN) Käytäntö]],Table45[#All],6,FALSE)</f>
        <v>Muuttunut</v>
      </c>
      <c r="K37" s="24"/>
      <c r="L37" s="13"/>
      <c r="M37" s="2"/>
    </row>
    <row r="38" spans="1:13" ht="13.95" customHeight="1" x14ac:dyDescent="0.3">
      <c r="A38" s="2"/>
      <c r="B38" s="23"/>
      <c r="C38" s="36" t="s">
        <v>40</v>
      </c>
      <c r="D38" s="37">
        <f>VLOOKUP(Table2611[[#This Row],[(FIN) Käytäntö]],Table45[#All],2,FALSE)</f>
        <v>0</v>
      </c>
      <c r="E38" s="38">
        <f>VLOOKUP(Table2611[[#This Row],[(FIN) Käytäntö]],Table45[#All],3,FALSE)</f>
        <v>0</v>
      </c>
      <c r="F38" s="38">
        <f>VLOOKUP(Table2611[[#This Row],[(FIN) Käytäntö]],Table45[#All],4,FALSE)</f>
        <v>0</v>
      </c>
      <c r="G38" s="38"/>
      <c r="H38" s="38"/>
      <c r="I38" s="38" t="str">
        <f>VLOOKUP(Table2611[[#This Row],[(FIN) Käytäntö]],Table45[#All],5,FALSE)</f>
        <v>ASSET-2</v>
      </c>
      <c r="J38" s="37" t="str">
        <f>VLOOKUP(Table2611[[#This Row],[(FIN) Käytäntö]],Table45[#All],6,FALSE)</f>
        <v>Muuttunut</v>
      </c>
      <c r="K38" s="24"/>
      <c r="L38" s="13"/>
      <c r="M38" s="2"/>
    </row>
    <row r="39" spans="1:13" ht="13.95" customHeight="1" x14ac:dyDescent="0.3">
      <c r="A39" s="2"/>
      <c r="B39" s="23"/>
      <c r="C39" s="36" t="s">
        <v>41</v>
      </c>
      <c r="D39" s="37">
        <f>VLOOKUP(Table2611[[#This Row],[(FIN) Käytäntö]],Table45[#All],2,FALSE)</f>
        <v>0</v>
      </c>
      <c r="E39" s="38">
        <f>VLOOKUP(Table2611[[#This Row],[(FIN) Käytäntö]],Table45[#All],3,FALSE)</f>
        <v>0</v>
      </c>
      <c r="F39" s="38">
        <f>VLOOKUP(Table2611[[#This Row],[(FIN) Käytäntö]],Table45[#All],4,FALSE)</f>
        <v>0</v>
      </c>
      <c r="G39" s="38"/>
      <c r="H39" s="38"/>
      <c r="I39" s="38" t="str">
        <f>VLOOKUP(Table2611[[#This Row],[(FIN) Käytäntö]],Table45[#All],5,FALSE)</f>
        <v>ASSET-3</v>
      </c>
      <c r="J39" s="37" t="str">
        <f>VLOOKUP(Table2611[[#This Row],[(FIN) Käytäntö]],Table45[#All],6,FALSE)</f>
        <v>Muuttunut</v>
      </c>
      <c r="K39" s="24"/>
      <c r="L39" s="13"/>
      <c r="M39" s="2"/>
    </row>
    <row r="40" spans="1:13" ht="13.95" customHeight="1" x14ac:dyDescent="0.3">
      <c r="A40" s="2"/>
      <c r="B40" s="23"/>
      <c r="C40" s="36" t="s">
        <v>42</v>
      </c>
      <c r="D40" s="37">
        <f>VLOOKUP(Table2611[[#This Row],[(FIN) Käytäntö]],Table45[#All],2,FALSE)</f>
        <v>0</v>
      </c>
      <c r="E40" s="38">
        <f>VLOOKUP(Table2611[[#This Row],[(FIN) Käytäntö]],Table45[#All],3,FALSE)</f>
        <v>0</v>
      </c>
      <c r="F40" s="38">
        <f>VLOOKUP(Table2611[[#This Row],[(FIN) Käytäntö]],Table45[#All],4,FALSE)</f>
        <v>0</v>
      </c>
      <c r="G40" s="38"/>
      <c r="H40" s="38"/>
      <c r="I40" s="38" t="str">
        <f>VLOOKUP(Table2611[[#This Row],[(FIN) Käytäntö]],Table45[#All],5,FALSE)</f>
        <v>ASSET-4</v>
      </c>
      <c r="J40" s="37" t="str">
        <f>VLOOKUP(Table2611[[#This Row],[(FIN) Käytäntö]],Table45[#All],6,FALSE)</f>
        <v>Muuttunut</v>
      </c>
      <c r="K40" s="24"/>
      <c r="L40" s="13"/>
      <c r="M40" s="2"/>
    </row>
    <row r="41" spans="1:13" ht="13.95" customHeight="1" x14ac:dyDescent="0.3">
      <c r="A41" s="2"/>
      <c r="B41" s="23"/>
      <c r="C41" s="36" t="s">
        <v>43</v>
      </c>
      <c r="D41" s="37">
        <f>VLOOKUP(Table2611[[#This Row],[(FIN) Käytäntö]],Table45[#All],2,FALSE)</f>
        <v>0</v>
      </c>
      <c r="E41" s="38">
        <f>VLOOKUP(Table2611[[#This Row],[(FIN) Käytäntö]],Table45[#All],3,FALSE)</f>
        <v>0</v>
      </c>
      <c r="F41" s="38">
        <f>VLOOKUP(Table2611[[#This Row],[(FIN) Käytäntö]],Table45[#All],4,FALSE)</f>
        <v>0</v>
      </c>
      <c r="G41" s="38"/>
      <c r="H41" s="38"/>
      <c r="I41" s="38" t="str">
        <f>VLOOKUP(Table2611[[#This Row],[(FIN) Käytäntö]],Table45[#All],5,FALSE)</f>
        <v>ASSET-5</v>
      </c>
      <c r="J41" s="37" t="str">
        <f>VLOOKUP(Table2611[[#This Row],[(FIN) Käytäntö]],Table45[#All],6,FALSE)</f>
        <v>Muuttunut</v>
      </c>
      <c r="K41" s="24"/>
      <c r="L41" s="13"/>
      <c r="M41" s="2"/>
    </row>
    <row r="42" spans="1:13" ht="13.95" customHeight="1" x14ac:dyDescent="0.3">
      <c r="A42" s="2"/>
      <c r="B42" s="23"/>
      <c r="C42" s="36" t="s">
        <v>16</v>
      </c>
      <c r="D42" s="37">
        <f>VLOOKUP(Table2611[[#This Row],[(FIN) Käytäntö]],Table45[#All],2,FALSE)</f>
        <v>0</v>
      </c>
      <c r="E42" s="38">
        <f>VLOOKUP(Table2611[[#This Row],[(FIN) Käytäntö]],Table45[#All],3,FALSE)</f>
        <v>0</v>
      </c>
      <c r="F42" s="38">
        <f>VLOOKUP(Table2611[[#This Row],[(FIN) Käytäntö]],Table45[#All],4,FALSE)</f>
        <v>0</v>
      </c>
      <c r="G42" s="38"/>
      <c r="H42" s="38"/>
      <c r="I42" s="38" t="str">
        <f>VLOOKUP(Table2611[[#This Row],[(FIN) Käytäntö]],Table45[#All],5,FALSE)</f>
        <v>CRITICAL</v>
      </c>
      <c r="J42" s="37" t="str">
        <f>VLOOKUP(Table2611[[#This Row],[(FIN) Käytäntö]],Table45[#All],6,FALSE)</f>
        <v>sama</v>
      </c>
      <c r="K42" s="24"/>
      <c r="L42" s="13"/>
      <c r="M42" s="2"/>
    </row>
    <row r="43" spans="1:13" ht="13.95" customHeight="1" x14ac:dyDescent="0.3">
      <c r="A43" s="2"/>
      <c r="B43" s="23"/>
      <c r="C43" s="36" t="s">
        <v>44</v>
      </c>
      <c r="D43" s="37">
        <f>VLOOKUP(Table2611[[#This Row],[(FIN) Käytäntö]],Table45[#All],2,FALSE)</f>
        <v>0</v>
      </c>
      <c r="E43" s="38">
        <f>VLOOKUP(Table2611[[#This Row],[(FIN) Käytäntö]],Table45[#All],3,FALSE)</f>
        <v>0</v>
      </c>
      <c r="F43" s="38">
        <f>VLOOKUP(Table2611[[#This Row],[(FIN) Käytäntö]],Table45[#All],4,FALSE)</f>
        <v>0</v>
      </c>
      <c r="G43" s="38"/>
      <c r="H43" s="38"/>
      <c r="I43" s="38" t="str">
        <f>VLOOKUP(Table2611[[#This Row],[(FIN) Käytäntö]],Table45[#All],5,FALSE)</f>
        <v>CRITICAL-1</v>
      </c>
      <c r="J43" s="37" t="str">
        <f>VLOOKUP(Table2611[[#This Row],[(FIN) Käytäntö]],Table45[#All],6,FALSE)</f>
        <v>sama</v>
      </c>
      <c r="K43" s="24"/>
      <c r="L43" s="13"/>
      <c r="M43" s="2"/>
    </row>
    <row r="44" spans="1:13" ht="13.95" customHeight="1" x14ac:dyDescent="0.3">
      <c r="A44" s="2"/>
      <c r="B44" s="23"/>
      <c r="C44" s="36" t="s">
        <v>45</v>
      </c>
      <c r="D44" s="37">
        <f>VLOOKUP(Table2611[[#This Row],[(FIN) Käytäntö]],Table45[#All],2,FALSE)</f>
        <v>0</v>
      </c>
      <c r="E44" s="38">
        <f>VLOOKUP(Table2611[[#This Row],[(FIN) Käytäntö]],Table45[#All],3,FALSE)</f>
        <v>0</v>
      </c>
      <c r="F44" s="38">
        <f>VLOOKUP(Table2611[[#This Row],[(FIN) Käytäntö]],Table45[#All],4,FALSE)</f>
        <v>0</v>
      </c>
      <c r="G44" s="38"/>
      <c r="H44" s="38"/>
      <c r="I44" s="38" t="str">
        <f>VLOOKUP(Table2611[[#This Row],[(FIN) Käytäntö]],Table45[#All],5,FALSE)</f>
        <v>CRITICAL-2</v>
      </c>
      <c r="J44" s="37" t="str">
        <f>VLOOKUP(Table2611[[#This Row],[(FIN) Käytäntö]],Table45[#All],6,FALSE)</f>
        <v>sama</v>
      </c>
      <c r="K44" s="24"/>
      <c r="L44" s="13"/>
      <c r="M44" s="2"/>
    </row>
    <row r="45" spans="1:13" ht="13.95" customHeight="1" x14ac:dyDescent="0.3">
      <c r="A45" s="2"/>
      <c r="B45" s="23"/>
      <c r="C45" s="36" t="s">
        <v>46</v>
      </c>
      <c r="D45" s="37">
        <f>VLOOKUP(Table2611[[#This Row],[(FIN) Käytäntö]],Table45[#All],2,FALSE)</f>
        <v>0</v>
      </c>
      <c r="E45" s="38">
        <f>VLOOKUP(Table2611[[#This Row],[(FIN) Käytäntö]],Table45[#All],3,FALSE)</f>
        <v>0</v>
      </c>
      <c r="F45" s="38">
        <f>VLOOKUP(Table2611[[#This Row],[(FIN) Käytäntö]],Table45[#All],4,FALSE)</f>
        <v>0</v>
      </c>
      <c r="G45" s="38"/>
      <c r="H45" s="38"/>
      <c r="I45" s="38" t="str">
        <f>VLOOKUP(Table2611[[#This Row],[(FIN) Käytäntö]],Table45[#All],5,FALSE)</f>
        <v>CRITICAL-3</v>
      </c>
      <c r="J45" s="37" t="str">
        <f>VLOOKUP(Table2611[[#This Row],[(FIN) Käytäntö]],Table45[#All],6,FALSE)</f>
        <v>sama</v>
      </c>
      <c r="K45" s="24"/>
      <c r="L45" s="13"/>
      <c r="M45" s="2"/>
    </row>
    <row r="46" spans="1:13" ht="13.95" customHeight="1" x14ac:dyDescent="0.3">
      <c r="A46" s="2"/>
      <c r="B46" s="23"/>
      <c r="C46" s="36" t="s">
        <v>34</v>
      </c>
      <c r="D46" s="37">
        <f>VLOOKUP(Table2611[[#This Row],[(FIN) Käytäntö]],Table45[#All],2,FALSE)</f>
        <v>0</v>
      </c>
      <c r="E46" s="38">
        <f>VLOOKUP(Table2611[[#This Row],[(FIN) Käytäntö]],Table45[#All],3,FALSE)</f>
        <v>0</v>
      </c>
      <c r="F46" s="38">
        <f>VLOOKUP(Table2611[[#This Row],[(FIN) Käytäntö]],Table45[#All],4,FALSE)</f>
        <v>0</v>
      </c>
      <c r="G46" s="38"/>
      <c r="H46" s="38"/>
      <c r="I46" s="38" t="str">
        <f>VLOOKUP(Table2611[[#This Row],[(FIN) Käytäntö]],Table45[#All],5,FALSE)</f>
        <v>PROGRAM</v>
      </c>
      <c r="J46" s="37" t="str">
        <f>VLOOKUP(Table2611[[#This Row],[(FIN) Käytäntö]],Table45[#All],6,FALSE)</f>
        <v>Muuttunut</v>
      </c>
      <c r="K46" s="24"/>
      <c r="L46" s="13"/>
      <c r="M46" s="2"/>
    </row>
    <row r="47" spans="1:13" ht="13.95" customHeight="1" x14ac:dyDescent="0.3">
      <c r="A47" s="2"/>
      <c r="B47" s="23"/>
      <c r="C47" s="36" t="s">
        <v>47</v>
      </c>
      <c r="D47" s="37">
        <f>VLOOKUP(Table2611[[#This Row],[(FIN) Käytäntö]],Table45[#All],2,FALSE)</f>
        <v>0</v>
      </c>
      <c r="E47" s="38">
        <f>VLOOKUP(Table2611[[#This Row],[(FIN) Käytäntö]],Table45[#All],3,FALSE)</f>
        <v>0</v>
      </c>
      <c r="F47" s="38">
        <f>VLOOKUP(Table2611[[#This Row],[(FIN) Käytäntö]],Table45[#All],4,FALSE)</f>
        <v>0</v>
      </c>
      <c r="G47" s="38"/>
      <c r="H47" s="38"/>
      <c r="I47" s="38" t="str">
        <f>VLOOKUP(Table2611[[#This Row],[(FIN) Käytäntö]],Table45[#All],5,FALSE)</f>
        <v>PROGRAM-1</v>
      </c>
      <c r="J47" s="37" t="str">
        <f>VLOOKUP(Table2611[[#This Row],[(FIN) Käytäntö]],Table45[#All],6,FALSE)</f>
        <v>Muuttunut</v>
      </c>
      <c r="K47" s="24"/>
      <c r="L47" s="13"/>
      <c r="M47" s="2"/>
    </row>
    <row r="48" spans="1:13" ht="13.95" customHeight="1" x14ac:dyDescent="0.3">
      <c r="A48" s="2"/>
      <c r="B48" s="23"/>
      <c r="C48" s="36" t="s">
        <v>48</v>
      </c>
      <c r="D48" s="37">
        <f>VLOOKUP(Table2611[[#This Row],[(FIN) Käytäntö]],Table45[#All],2,FALSE)</f>
        <v>0</v>
      </c>
      <c r="E48" s="38">
        <f>VLOOKUP(Table2611[[#This Row],[(FIN) Käytäntö]],Table45[#All],3,FALSE)</f>
        <v>0</v>
      </c>
      <c r="F48" s="38">
        <f>VLOOKUP(Table2611[[#This Row],[(FIN) Käytäntö]],Table45[#All],4,FALSE)</f>
        <v>0</v>
      </c>
      <c r="G48" s="38"/>
      <c r="H48" s="38"/>
      <c r="I48" s="38" t="str">
        <f>VLOOKUP(Table2611[[#This Row],[(FIN) Käytäntö]],Table45[#All],5,FALSE)</f>
        <v>PROGRAM-2</v>
      </c>
      <c r="J48" s="37" t="str">
        <f>VLOOKUP(Table2611[[#This Row],[(FIN) Käytäntö]],Table45[#All],6,FALSE)</f>
        <v>Muuttunut</v>
      </c>
      <c r="K48" s="24"/>
      <c r="L48" s="13"/>
      <c r="M48" s="2"/>
    </row>
    <row r="49" spans="1:13" ht="13.95" customHeight="1" x14ac:dyDescent="0.3">
      <c r="A49" s="2"/>
      <c r="B49" s="23"/>
      <c r="C49" s="36" t="s">
        <v>49</v>
      </c>
      <c r="D49" s="37">
        <f>VLOOKUP(Table2611[[#This Row],[(FIN) Käytäntö]],Table45[#All],2,FALSE)</f>
        <v>0</v>
      </c>
      <c r="E49" s="38">
        <f>VLOOKUP(Table2611[[#This Row],[(FIN) Käytäntö]],Table45[#All],3,FALSE)</f>
        <v>0</v>
      </c>
      <c r="F49" s="38">
        <f>VLOOKUP(Table2611[[#This Row],[(FIN) Käytäntö]],Table45[#All],4,FALSE)</f>
        <v>0</v>
      </c>
      <c r="G49" s="38"/>
      <c r="H49" s="38"/>
      <c r="I49" s="38" t="str">
        <f>VLOOKUP(Table2611[[#This Row],[(FIN) Käytäntö]],Table45[#All],5,FALSE)</f>
        <v>PROGRAM-4</v>
      </c>
      <c r="J49" s="37" t="str">
        <f>VLOOKUP(Table2611[[#This Row],[(FIN) Käytäntö]],Table45[#All],6,FALSE)</f>
        <v>Muuttunut</v>
      </c>
      <c r="K49" s="24"/>
      <c r="L49" s="13"/>
      <c r="M49" s="2"/>
    </row>
    <row r="50" spans="1:13" ht="13.95" customHeight="1" x14ac:dyDescent="0.3">
      <c r="A50" s="2"/>
      <c r="B50" s="23"/>
      <c r="C50" s="36" t="s">
        <v>27</v>
      </c>
      <c r="D50" s="37">
        <f>VLOOKUP(Table2611[[#This Row],[(FIN) Käytäntö]],Table45[#All],2,FALSE)</f>
        <v>0</v>
      </c>
      <c r="E50" s="38">
        <f>VLOOKUP(Table2611[[#This Row],[(FIN) Käytäntö]],Table45[#All],3,FALSE)</f>
        <v>0</v>
      </c>
      <c r="F50" s="38">
        <f>VLOOKUP(Table2611[[#This Row],[(FIN) Käytäntö]],Table45[#All],4,FALSE)</f>
        <v>0</v>
      </c>
      <c r="G50" s="38"/>
      <c r="H50" s="38"/>
      <c r="I50" s="38" t="str">
        <f>VLOOKUP(Table2611[[#This Row],[(FIN) Käytäntö]],Table45[#All],5,FALSE)</f>
        <v>RESPONSE</v>
      </c>
      <c r="J50" s="37" t="str">
        <f>VLOOKUP(Table2611[[#This Row],[(FIN) Käytäntö]],Table45[#All],6,FALSE)</f>
        <v>Muuttunut</v>
      </c>
      <c r="K50" s="24"/>
      <c r="L50" s="13"/>
      <c r="M50" s="2"/>
    </row>
    <row r="51" spans="1:13" ht="13.95" customHeight="1" x14ac:dyDescent="0.3">
      <c r="A51" s="2"/>
      <c r="B51" s="23"/>
      <c r="C51" s="36" t="s">
        <v>50</v>
      </c>
      <c r="D51" s="37">
        <f>VLOOKUP(Table2611[[#This Row],[(FIN) Käytäntö]],Table45[#All],2,FALSE)</f>
        <v>0</v>
      </c>
      <c r="E51" s="38">
        <f>VLOOKUP(Table2611[[#This Row],[(FIN) Käytäntö]],Table45[#All],3,FALSE)</f>
        <v>0</v>
      </c>
      <c r="F51" s="38">
        <f>VLOOKUP(Table2611[[#This Row],[(FIN) Käytäntö]],Table45[#All],4,FALSE)</f>
        <v>0</v>
      </c>
      <c r="G51" s="38"/>
      <c r="H51" s="38"/>
      <c r="I51" s="38" t="str">
        <f>VLOOKUP(Table2611[[#This Row],[(FIN) Käytäntö]],Table45[#All],5,FALSE)</f>
        <v>RESPONSE-1</v>
      </c>
      <c r="J51" s="37" t="str">
        <f>VLOOKUP(Table2611[[#This Row],[(FIN) Käytäntö]],Table45[#All],6,FALSE)</f>
        <v>Muuttunut</v>
      </c>
      <c r="K51" s="24"/>
      <c r="L51" s="13"/>
      <c r="M51" s="2"/>
    </row>
    <row r="52" spans="1:13" ht="13.95" customHeight="1" x14ac:dyDescent="0.3">
      <c r="A52" s="2"/>
      <c r="B52" s="23"/>
      <c r="C52" s="36" t="s">
        <v>51</v>
      </c>
      <c r="D52" s="37">
        <f>VLOOKUP(Table2611[[#This Row],[(FIN) Käytäntö]],Table45[#All],2,FALSE)</f>
        <v>0</v>
      </c>
      <c r="E52" s="38">
        <f>VLOOKUP(Table2611[[#This Row],[(FIN) Käytäntö]],Table45[#All],3,FALSE)</f>
        <v>0</v>
      </c>
      <c r="F52" s="38">
        <f>VLOOKUP(Table2611[[#This Row],[(FIN) Käytäntö]],Table45[#All],4,FALSE)</f>
        <v>0</v>
      </c>
      <c r="G52" s="38"/>
      <c r="H52" s="38"/>
      <c r="I52" s="38" t="str">
        <f>VLOOKUP(Table2611[[#This Row],[(FIN) Käytäntö]],Table45[#All],5,FALSE)</f>
        <v>RESPONSE-2</v>
      </c>
      <c r="J52" s="37" t="str">
        <f>VLOOKUP(Table2611[[#This Row],[(FIN) Käytäntö]],Table45[#All],6,FALSE)</f>
        <v>Muuttunut</v>
      </c>
      <c r="K52" s="24"/>
      <c r="L52" s="13"/>
      <c r="M52" s="2"/>
    </row>
    <row r="53" spans="1:13" ht="13.95" customHeight="1" x14ac:dyDescent="0.3">
      <c r="A53" s="2"/>
      <c r="B53" s="23"/>
      <c r="C53" s="36" t="s">
        <v>52</v>
      </c>
      <c r="D53" s="37">
        <f>VLOOKUP(Table2611[[#This Row],[(FIN) Käytäntö]],Table45[#All],2,FALSE)</f>
        <v>0</v>
      </c>
      <c r="E53" s="38">
        <f>VLOOKUP(Table2611[[#This Row],[(FIN) Käytäntö]],Table45[#All],3,FALSE)</f>
        <v>0</v>
      </c>
      <c r="F53" s="38">
        <f>VLOOKUP(Table2611[[#This Row],[(FIN) Käytäntö]],Table45[#All],4,FALSE)</f>
        <v>0</v>
      </c>
      <c r="G53" s="38"/>
      <c r="H53" s="38"/>
      <c r="I53" s="38" t="str">
        <f>VLOOKUP(Table2611[[#This Row],[(FIN) Käytäntö]],Table45[#All],5,FALSE)</f>
        <v>RESPONSE-3</v>
      </c>
      <c r="J53" s="37" t="str">
        <f>VLOOKUP(Table2611[[#This Row],[(FIN) Käytäntö]],Table45[#All],6,FALSE)</f>
        <v>Muuttunut</v>
      </c>
      <c r="K53" s="24"/>
      <c r="L53" s="13"/>
      <c r="M53" s="2"/>
    </row>
    <row r="54" spans="1:13" ht="13.95" customHeight="1" x14ac:dyDescent="0.3">
      <c r="A54" s="2"/>
      <c r="B54" s="23"/>
      <c r="C54" s="36" t="s">
        <v>53</v>
      </c>
      <c r="D54" s="37">
        <f>VLOOKUP(Table2611[[#This Row],[(FIN) Käytäntö]],Table45[#All],2,FALSE)</f>
        <v>0</v>
      </c>
      <c r="E54" s="38">
        <f>VLOOKUP(Table2611[[#This Row],[(FIN) Käytäntö]],Table45[#All],3,FALSE)</f>
        <v>0</v>
      </c>
      <c r="F54" s="38">
        <f>VLOOKUP(Table2611[[#This Row],[(FIN) Käytäntö]],Table45[#All],4,FALSE)</f>
        <v>0</v>
      </c>
      <c r="G54" s="38"/>
      <c r="H54" s="38"/>
      <c r="I54" s="38" t="str">
        <f>VLOOKUP(Table2611[[#This Row],[(FIN) Käytäntö]],Table45[#All],5,FALSE)</f>
        <v>PROGRAM-3</v>
      </c>
      <c r="J54" s="37" t="str">
        <f>VLOOKUP(Table2611[[#This Row],[(FIN) Käytäntö]],Table45[#All],6,FALSE)</f>
        <v>Muuttunut</v>
      </c>
      <c r="K54" s="24"/>
      <c r="L54" s="13"/>
      <c r="M54" s="2"/>
    </row>
    <row r="55" spans="1:13" ht="13.95" customHeight="1" x14ac:dyDescent="0.3">
      <c r="A55" s="2"/>
      <c r="B55" s="23"/>
      <c r="C55" s="36" t="s">
        <v>54</v>
      </c>
      <c r="D55" s="37">
        <f>VLOOKUP(Table2611[[#This Row],[(FIN) Käytäntö]],Table45[#All],2,FALSE)</f>
        <v>0</v>
      </c>
      <c r="E55" s="38">
        <f>VLOOKUP(Table2611[[#This Row],[(FIN) Käytäntö]],Table45[#All],3,FALSE)</f>
        <v>0</v>
      </c>
      <c r="F55" s="38">
        <f>VLOOKUP(Table2611[[#This Row],[(FIN) Käytäntö]],Table45[#All],4,FALSE)</f>
        <v>0</v>
      </c>
      <c r="G55" s="38"/>
      <c r="H55" s="38"/>
      <c r="I55" s="38" t="str">
        <f>VLOOKUP(Table2611[[#This Row],[(FIN) Käytäntö]],Table45[#All],5,FALSE)</f>
        <v>RESPONSE-4</v>
      </c>
      <c r="J55" s="37" t="str">
        <f>VLOOKUP(Table2611[[#This Row],[(FIN) Käytäntö]],Table45[#All],6,FALSE)</f>
        <v>Muuttunut</v>
      </c>
      <c r="K55" s="24"/>
      <c r="L55" s="13"/>
      <c r="M55" s="2"/>
    </row>
    <row r="56" spans="1:13" ht="13.95" customHeight="1" x14ac:dyDescent="0.3">
      <c r="A56" s="2"/>
      <c r="B56" s="23"/>
      <c r="C56" s="36" t="s">
        <v>22</v>
      </c>
      <c r="D56" s="37">
        <f>VLOOKUP(Table2611[[#This Row],[(FIN) Käytäntö]],Table45[#All],2,FALSE)</f>
        <v>0</v>
      </c>
      <c r="E56" s="38">
        <f>VLOOKUP(Table2611[[#This Row],[(FIN) Käytäntö]],Table45[#All],3,FALSE)</f>
        <v>0</v>
      </c>
      <c r="F56" s="38">
        <f>VLOOKUP(Table2611[[#This Row],[(FIN) Käytäntö]],Table45[#All],4,FALSE)</f>
        <v>0</v>
      </c>
      <c r="G56" s="38"/>
      <c r="H56" s="38"/>
      <c r="I56" s="38" t="str">
        <f>VLOOKUP(Table2611[[#This Row],[(FIN) Käytäntö]],Table45[#All],5,FALSE)</f>
        <v>RISK</v>
      </c>
      <c r="J56" s="37" t="str">
        <f>VLOOKUP(Table2611[[#This Row],[(FIN) Käytäntö]],Table45[#All],6,FALSE)</f>
        <v>Muuttunut</v>
      </c>
      <c r="K56" s="24"/>
      <c r="L56" s="13"/>
      <c r="M56" s="2"/>
    </row>
    <row r="57" spans="1:13" ht="13.95" customHeight="1" x14ac:dyDescent="0.3">
      <c r="A57" s="2"/>
      <c r="B57" s="23"/>
      <c r="C57" s="36" t="s">
        <v>55</v>
      </c>
      <c r="D57" s="37">
        <f>VLOOKUP(Table2611[[#This Row],[(FIN) Käytäntö]],Table45[#All],2,FALSE)</f>
        <v>0</v>
      </c>
      <c r="E57" s="38">
        <f>VLOOKUP(Table2611[[#This Row],[(FIN) Käytäntö]],Table45[#All],3,FALSE)</f>
        <v>0</v>
      </c>
      <c r="F57" s="38">
        <f>VLOOKUP(Table2611[[#This Row],[(FIN) Käytäntö]],Table45[#All],4,FALSE)</f>
        <v>0</v>
      </c>
      <c r="G57" s="38"/>
      <c r="H57" s="38"/>
      <c r="I57" s="38">
        <f>VLOOKUP(Table2611[[#This Row],[(FIN) Käytäntö]],Table45[#All],5,FALSE)</f>
        <v>0</v>
      </c>
      <c r="J57" s="37">
        <f>VLOOKUP(Table2611[[#This Row],[(FIN) Käytäntö]],Table45[#All],6,FALSE)</f>
        <v>0</v>
      </c>
      <c r="K57" s="24"/>
      <c r="L57" s="13"/>
      <c r="M57" s="2"/>
    </row>
    <row r="58" spans="1:13" ht="13.95" customHeight="1" x14ac:dyDescent="0.3">
      <c r="A58" s="2"/>
      <c r="B58" s="23"/>
      <c r="C58" s="36" t="s">
        <v>56</v>
      </c>
      <c r="D58" s="37">
        <f>VLOOKUP(Table2611[[#This Row],[(FIN) Käytäntö]],Table45[#All],2,FALSE)</f>
        <v>0</v>
      </c>
      <c r="E58" s="38">
        <f>VLOOKUP(Table2611[[#This Row],[(FIN) Käytäntö]],Table45[#All],3,FALSE)</f>
        <v>0</v>
      </c>
      <c r="F58" s="38">
        <f>VLOOKUP(Table2611[[#This Row],[(FIN) Käytäntö]],Table45[#All],4,FALSE)</f>
        <v>0</v>
      </c>
      <c r="G58" s="38"/>
      <c r="H58" s="38"/>
      <c r="I58" s="38">
        <f>VLOOKUP(Table2611[[#This Row],[(FIN) Käytäntö]],Table45[#All],5,FALSE)</f>
        <v>0</v>
      </c>
      <c r="J58" s="37">
        <f>VLOOKUP(Table2611[[#This Row],[(FIN) Käytäntö]],Table45[#All],6,FALSE)</f>
        <v>0</v>
      </c>
      <c r="K58" s="24"/>
      <c r="L58" s="13"/>
      <c r="M58" s="2"/>
    </row>
    <row r="59" spans="1:13" ht="13.95" customHeight="1" x14ac:dyDescent="0.3">
      <c r="A59" s="2"/>
      <c r="B59" s="23"/>
      <c r="C59" s="36" t="s">
        <v>57</v>
      </c>
      <c r="D59" s="37">
        <f>VLOOKUP(Table2611[[#This Row],[(FIN) Käytäntö]],Table45[#All],2,FALSE)</f>
        <v>0</v>
      </c>
      <c r="E59" s="38">
        <f>VLOOKUP(Table2611[[#This Row],[(FIN) Käytäntö]],Table45[#All],3,FALSE)</f>
        <v>0</v>
      </c>
      <c r="F59" s="38">
        <f>VLOOKUP(Table2611[[#This Row],[(FIN) Käytäntö]],Table45[#All],4,FALSE)</f>
        <v>0</v>
      </c>
      <c r="G59" s="38"/>
      <c r="H59" s="38"/>
      <c r="I59" s="38">
        <f>VLOOKUP(Table2611[[#This Row],[(FIN) Käytäntö]],Table45[#All],5,FALSE)</f>
        <v>0</v>
      </c>
      <c r="J59" s="37">
        <f>VLOOKUP(Table2611[[#This Row],[(FIN) Käytäntö]],Table45[#All],6,FALSE)</f>
        <v>0</v>
      </c>
      <c r="K59" s="24"/>
      <c r="L59" s="13"/>
      <c r="M59" s="2"/>
    </row>
    <row r="60" spans="1:13" ht="13.95" customHeight="1" x14ac:dyDescent="0.3">
      <c r="A60" s="2"/>
      <c r="B60" s="23"/>
      <c r="C60" s="36" t="s">
        <v>58</v>
      </c>
      <c r="D60" s="37">
        <f>VLOOKUP(Table2611[[#This Row],[(FIN) Käytäntö]],Table45[#All],2,FALSE)</f>
        <v>0</v>
      </c>
      <c r="E60" s="38">
        <f>VLOOKUP(Table2611[[#This Row],[(FIN) Käytäntö]],Table45[#All],3,FALSE)</f>
        <v>0</v>
      </c>
      <c r="F60" s="38">
        <f>VLOOKUP(Table2611[[#This Row],[(FIN) Käytäntö]],Table45[#All],4,FALSE)</f>
        <v>0</v>
      </c>
      <c r="G60" s="38"/>
      <c r="H60" s="38"/>
      <c r="I60" s="38">
        <f>VLOOKUP(Table2611[[#This Row],[(FIN) Käytäntö]],Table45[#All],5,FALSE)</f>
        <v>0</v>
      </c>
      <c r="J60" s="37">
        <f>VLOOKUP(Table2611[[#This Row],[(FIN) Käytäntö]],Table45[#All],6,FALSE)</f>
        <v>0</v>
      </c>
      <c r="K60" s="24"/>
      <c r="L60" s="13"/>
      <c r="M60" s="2"/>
    </row>
    <row r="61" spans="1:13" ht="13.95" customHeight="1" x14ac:dyDescent="0.3">
      <c r="A61" s="2"/>
      <c r="B61" s="23"/>
      <c r="C61" s="36" t="s">
        <v>59</v>
      </c>
      <c r="D61" s="37">
        <f>VLOOKUP(Table2611[[#This Row],[(FIN) Käytäntö]],Table45[#All],2,FALSE)</f>
        <v>0</v>
      </c>
      <c r="E61" s="38">
        <f>VLOOKUP(Table2611[[#This Row],[(FIN) Käytäntö]],Table45[#All],3,FALSE)</f>
        <v>0</v>
      </c>
      <c r="F61" s="38">
        <f>VLOOKUP(Table2611[[#This Row],[(FIN) Käytäntö]],Table45[#All],4,FALSE)</f>
        <v>0</v>
      </c>
      <c r="G61" s="38"/>
      <c r="H61" s="38"/>
      <c r="I61" s="38" t="str">
        <f>VLOOKUP(Table2611[[#This Row],[(FIN) Käytäntö]],Table45[#All],5,FALSE)</f>
        <v>RISK-3</v>
      </c>
      <c r="J61" s="37" t="str">
        <f>VLOOKUP(Table2611[[#This Row],[(FIN) Käytäntö]],Table45[#All],6,FALSE)</f>
        <v>Muuttunut</v>
      </c>
      <c r="K61" s="24"/>
      <c r="L61" s="13"/>
      <c r="M61" s="2"/>
    </row>
    <row r="62" spans="1:13" ht="13.95" customHeight="1" x14ac:dyDescent="0.3">
      <c r="A62" s="2"/>
      <c r="B62" s="23"/>
      <c r="C62" s="36" t="s">
        <v>25</v>
      </c>
      <c r="D62" s="37">
        <f>VLOOKUP(Table2611[[#This Row],[(FIN) Käytäntö]],Table45[#All],2,FALSE)</f>
        <v>0</v>
      </c>
      <c r="E62" s="38">
        <f>VLOOKUP(Table2611[[#This Row],[(FIN) Käytäntö]],Table45[#All],3,FALSE)</f>
        <v>0</v>
      </c>
      <c r="F62" s="38">
        <f>VLOOKUP(Table2611[[#This Row],[(FIN) Käytäntö]],Table45[#All],4,FALSE)</f>
        <v>0</v>
      </c>
      <c r="G62" s="38"/>
      <c r="H62" s="38"/>
      <c r="I62" s="38" t="str">
        <f>VLOOKUP(Table2611[[#This Row],[(FIN) Käytäntö]],Table45[#All],5,FALSE)</f>
        <v>SITUATION</v>
      </c>
      <c r="J62" s="37" t="str">
        <f>VLOOKUP(Table2611[[#This Row],[(FIN) Käytäntö]],Table45[#All],6,FALSE)</f>
        <v>Muuttunut</v>
      </c>
      <c r="K62" s="24"/>
      <c r="L62" s="13"/>
      <c r="M62" s="2"/>
    </row>
    <row r="63" spans="1:13" ht="13.95" customHeight="1" x14ac:dyDescent="0.3">
      <c r="A63" s="2"/>
      <c r="B63" s="23"/>
      <c r="C63" s="36" t="s">
        <v>60</v>
      </c>
      <c r="D63" s="37">
        <f>VLOOKUP(Table2611[[#This Row],[(FIN) Käytäntö]],Table45[#All],2,FALSE)</f>
        <v>0</v>
      </c>
      <c r="E63" s="38">
        <f>VLOOKUP(Table2611[[#This Row],[(FIN) Käytäntö]],Table45[#All],3,FALSE)</f>
        <v>0</v>
      </c>
      <c r="F63" s="38">
        <f>VLOOKUP(Table2611[[#This Row],[(FIN) Käytäntö]],Table45[#All],4,FALSE)</f>
        <v>0</v>
      </c>
      <c r="G63" s="38"/>
      <c r="H63" s="38"/>
      <c r="I63" s="38" t="str">
        <f>VLOOKUP(Table2611[[#This Row],[(FIN) Käytäntö]],Table45[#All],5,FALSE)</f>
        <v>SITUATION-1</v>
      </c>
      <c r="J63" s="37" t="str">
        <f>VLOOKUP(Table2611[[#This Row],[(FIN) Käytäntö]],Table45[#All],6,FALSE)</f>
        <v>Muuttunut</v>
      </c>
      <c r="K63" s="24"/>
      <c r="L63" s="13"/>
      <c r="M63" s="2"/>
    </row>
    <row r="64" spans="1:13" ht="13.95" customHeight="1" x14ac:dyDescent="0.3">
      <c r="A64" s="2"/>
      <c r="B64" s="23"/>
      <c r="C64" s="36" t="s">
        <v>61</v>
      </c>
      <c r="D64" s="37">
        <f>VLOOKUP(Table2611[[#This Row],[(FIN) Käytäntö]],Table45[#All],2,FALSE)</f>
        <v>0</v>
      </c>
      <c r="E64" s="38">
        <f>VLOOKUP(Table2611[[#This Row],[(FIN) Käytäntö]],Table45[#All],3,FALSE)</f>
        <v>0</v>
      </c>
      <c r="F64" s="38">
        <f>VLOOKUP(Table2611[[#This Row],[(FIN) Käytäntö]],Table45[#All],4,FALSE)</f>
        <v>0</v>
      </c>
      <c r="G64" s="38"/>
      <c r="H64" s="38"/>
      <c r="I64" s="38" t="str">
        <f>VLOOKUP(Table2611[[#This Row],[(FIN) Käytäntö]],Table45[#All],5,FALSE)</f>
        <v>SITUATION-2</v>
      </c>
      <c r="J64" s="37" t="str">
        <f>VLOOKUP(Table2611[[#This Row],[(FIN) Käytäntö]],Table45[#All],6,FALSE)</f>
        <v>Muuttunut</v>
      </c>
      <c r="K64" s="24"/>
      <c r="L64" s="13"/>
      <c r="M64" s="2"/>
    </row>
    <row r="65" spans="1:13" ht="13.95" customHeight="1" x14ac:dyDescent="0.3">
      <c r="A65" s="2"/>
      <c r="B65" s="23"/>
      <c r="C65" s="36" t="s">
        <v>62</v>
      </c>
      <c r="D65" s="37">
        <f>VLOOKUP(Table2611[[#This Row],[(FIN) Käytäntö]],Table45[#All],2,FALSE)</f>
        <v>0</v>
      </c>
      <c r="E65" s="38">
        <f>VLOOKUP(Table2611[[#This Row],[(FIN) Käytäntö]],Table45[#All],3,FALSE)</f>
        <v>0</v>
      </c>
      <c r="F65" s="38">
        <f>VLOOKUP(Table2611[[#This Row],[(FIN) Käytäntö]],Table45[#All],4,FALSE)</f>
        <v>0</v>
      </c>
      <c r="G65" s="38"/>
      <c r="H65" s="38"/>
      <c r="I65" s="38" t="str">
        <f>VLOOKUP(Table2611[[#This Row],[(FIN) Käytäntö]],Table45[#All],5,FALSE)</f>
        <v>SITUATION-3</v>
      </c>
      <c r="J65" s="37" t="str">
        <f>VLOOKUP(Table2611[[#This Row],[(FIN) Käytäntö]],Table45[#All],6,FALSE)</f>
        <v>Muuttunut</v>
      </c>
      <c r="K65" s="24"/>
      <c r="L65" s="13"/>
      <c r="M65" s="2"/>
    </row>
    <row r="66" spans="1:13" ht="13.95" customHeight="1" x14ac:dyDescent="0.3">
      <c r="A66" s="2"/>
      <c r="B66" s="23"/>
      <c r="C66" s="36" t="s">
        <v>63</v>
      </c>
      <c r="D66" s="37">
        <f>VLOOKUP(Table2611[[#This Row],[(FIN) Käytäntö]],Table45[#All],2,FALSE)</f>
        <v>0</v>
      </c>
      <c r="E66" s="38">
        <f>VLOOKUP(Table2611[[#This Row],[(FIN) Käytäntö]],Table45[#All],3,FALSE)</f>
        <v>0</v>
      </c>
      <c r="F66" s="38">
        <f>VLOOKUP(Table2611[[#This Row],[(FIN) Käytäntö]],Table45[#All],4,FALSE)</f>
        <v>0</v>
      </c>
      <c r="G66" s="38"/>
      <c r="H66" s="38"/>
      <c r="I66" s="38" t="str">
        <f>VLOOKUP(Table2611[[#This Row],[(FIN) Käytäntö]],Table45[#All],5,FALSE)</f>
        <v>SITUATION-4</v>
      </c>
      <c r="J66" s="37" t="str">
        <f>VLOOKUP(Table2611[[#This Row],[(FIN) Käytäntö]],Table45[#All],6,FALSE)</f>
        <v>Muuttunut</v>
      </c>
      <c r="K66" s="24"/>
      <c r="L66" s="13"/>
      <c r="M66" s="2"/>
    </row>
    <row r="67" spans="1:13" ht="13.95" customHeight="1" x14ac:dyDescent="0.3">
      <c r="A67" s="2"/>
      <c r="B67" s="23"/>
      <c r="C67" s="36" t="s">
        <v>29</v>
      </c>
      <c r="D67" s="37">
        <f>VLOOKUP(Table2611[[#This Row],[(FIN) Käytäntö]],Table45[#All],2,FALSE)</f>
        <v>0</v>
      </c>
      <c r="E67" s="38">
        <f>VLOOKUP(Table2611[[#This Row],[(FIN) Käytäntö]],Table45[#All],3,FALSE)</f>
        <v>0</v>
      </c>
      <c r="F67" s="38">
        <f>VLOOKUP(Table2611[[#This Row],[(FIN) Käytäntö]],Table45[#All],4,FALSE)</f>
        <v>0</v>
      </c>
      <c r="G67" s="38"/>
      <c r="H67" s="38"/>
      <c r="I67" s="38" t="str">
        <f>VLOOKUP(Table2611[[#This Row],[(FIN) Käytäntö]],Table45[#All],5,FALSE)</f>
        <v>DEPENDENCIES</v>
      </c>
      <c r="J67" s="37" t="str">
        <f>VLOOKUP(Table2611[[#This Row],[(FIN) Käytäntö]],Table45[#All],6,FALSE)</f>
        <v>Muuttunut</v>
      </c>
      <c r="K67" s="24"/>
      <c r="L67" s="13"/>
      <c r="M67" s="2"/>
    </row>
    <row r="68" spans="1:13" ht="13.95" customHeight="1" x14ac:dyDescent="0.3">
      <c r="A68" s="2"/>
      <c r="B68" s="23"/>
      <c r="C68" s="36" t="s">
        <v>64</v>
      </c>
      <c r="D68" s="37">
        <f>VLOOKUP(Table2611[[#This Row],[(FIN) Käytäntö]],Table45[#All],2,FALSE)</f>
        <v>0</v>
      </c>
      <c r="E68" s="38">
        <f>VLOOKUP(Table2611[[#This Row],[(FIN) Käytäntö]],Table45[#All],3,FALSE)</f>
        <v>0</v>
      </c>
      <c r="F68" s="38">
        <f>VLOOKUP(Table2611[[#This Row],[(FIN) Käytäntö]],Table45[#All],4,FALSE)</f>
        <v>0</v>
      </c>
      <c r="G68" s="38"/>
      <c r="H68" s="38"/>
      <c r="I68" s="38" t="str">
        <f>VLOOKUP(Table2611[[#This Row],[(FIN) Käytäntö]],Table45[#All],5,FALSE)</f>
        <v>DEPENDENCIES-1</v>
      </c>
      <c r="J68" s="37" t="str">
        <f>VLOOKUP(Table2611[[#This Row],[(FIN) Käytäntö]],Table45[#All],6,FALSE)</f>
        <v>Muuttunut</v>
      </c>
      <c r="K68" s="24"/>
      <c r="L68" s="13"/>
      <c r="M68" s="2"/>
    </row>
    <row r="69" spans="1:13" ht="13.95" customHeight="1" x14ac:dyDescent="0.3">
      <c r="A69" s="2"/>
      <c r="B69" s="23"/>
      <c r="C69" s="36" t="s">
        <v>65</v>
      </c>
      <c r="D69" s="37">
        <f>VLOOKUP(Table2611[[#This Row],[(FIN) Käytäntö]],Table45[#All],2,FALSE)</f>
        <v>0</v>
      </c>
      <c r="E69" s="38">
        <f>VLOOKUP(Table2611[[#This Row],[(FIN) Käytäntö]],Table45[#All],3,FALSE)</f>
        <v>0</v>
      </c>
      <c r="F69" s="38">
        <f>VLOOKUP(Table2611[[#This Row],[(FIN) Käytäntö]],Table45[#All],4,FALSE)</f>
        <v>0</v>
      </c>
      <c r="G69" s="38"/>
      <c r="H69" s="38"/>
      <c r="I69" s="38" t="str">
        <f>VLOOKUP(Table2611[[#This Row],[(FIN) Käytäntö]],Table45[#All],5,FALSE)</f>
        <v>DEPENDENCIES-2</v>
      </c>
      <c r="J69" s="37" t="str">
        <f>VLOOKUP(Table2611[[#This Row],[(FIN) Käytäntö]],Table45[#All],6,FALSE)</f>
        <v>Muuttunut</v>
      </c>
      <c r="K69" s="24"/>
      <c r="L69" s="13"/>
      <c r="M69" s="2"/>
    </row>
    <row r="70" spans="1:13" ht="13.95" customHeight="1" x14ac:dyDescent="0.3">
      <c r="A70" s="2"/>
      <c r="B70" s="23"/>
      <c r="C70" s="36" t="s">
        <v>66</v>
      </c>
      <c r="D70" s="37">
        <f>VLOOKUP(Table2611[[#This Row],[(FIN) Käytäntö]],Table45[#All],2,FALSE)</f>
        <v>0</v>
      </c>
      <c r="E70" s="38">
        <f>VLOOKUP(Table2611[[#This Row],[(FIN) Käytäntö]],Table45[#All],3,FALSE)</f>
        <v>0</v>
      </c>
      <c r="F70" s="38">
        <f>VLOOKUP(Table2611[[#This Row],[(FIN) Käytäntö]],Table45[#All],4,FALSE)</f>
        <v>0</v>
      </c>
      <c r="G70" s="38"/>
      <c r="H70" s="38"/>
      <c r="I70" s="38" t="str">
        <f>VLOOKUP(Table2611[[#This Row],[(FIN) Käytäntö]],Table45[#All],5,FALSE)</f>
        <v>DEPENDENCIES-3</v>
      </c>
      <c r="J70" s="37" t="str">
        <f>VLOOKUP(Table2611[[#This Row],[(FIN) Käytäntö]],Table45[#All],6,FALSE)</f>
        <v>Muuttunut</v>
      </c>
      <c r="K70" s="24"/>
      <c r="L70" s="13"/>
      <c r="M70" s="2"/>
    </row>
    <row r="71" spans="1:13" ht="13.95" customHeight="1" x14ac:dyDescent="0.3">
      <c r="A71" s="2"/>
      <c r="B71" s="23"/>
      <c r="C71" s="36" t="s">
        <v>20</v>
      </c>
      <c r="D71" s="37">
        <f>VLOOKUP(Table2611[[#This Row],[(FIN) Käytäntö]],Table45[#All],2,FALSE)</f>
        <v>0</v>
      </c>
      <c r="E71" s="38">
        <f>VLOOKUP(Table2611[[#This Row],[(FIN) Käytäntö]],Table45[#All],3,FALSE)</f>
        <v>0</v>
      </c>
      <c r="F71" s="38">
        <f>VLOOKUP(Table2611[[#This Row],[(FIN) Käytäntö]],Table45[#All],4,FALSE)</f>
        <v>0</v>
      </c>
      <c r="G71" s="38"/>
      <c r="H71" s="38"/>
      <c r="I71" s="38" t="str">
        <f>VLOOKUP(Table2611[[#This Row],[(FIN) Käytäntö]],Table45[#All],5,FALSE)</f>
        <v>THREAT</v>
      </c>
      <c r="J71" s="37" t="str">
        <f>VLOOKUP(Table2611[[#This Row],[(FIN) Käytäntö]],Table45[#All],6,FALSE)</f>
        <v>Muuttunut</v>
      </c>
      <c r="K71" s="24"/>
      <c r="L71" s="13"/>
      <c r="M71" s="2"/>
    </row>
    <row r="72" spans="1:13" ht="13.95" customHeight="1" x14ac:dyDescent="0.3">
      <c r="A72" s="2"/>
      <c r="B72" s="23"/>
      <c r="C72" s="36" t="s">
        <v>67</v>
      </c>
      <c r="D72" s="37">
        <f>VLOOKUP(Table2611[[#This Row],[(FIN) Käytäntö]],Table45[#All],2,FALSE)</f>
        <v>0</v>
      </c>
      <c r="E72" s="38">
        <f>VLOOKUP(Table2611[[#This Row],[(FIN) Käytäntö]],Table45[#All],3,FALSE)</f>
        <v>0</v>
      </c>
      <c r="F72" s="38">
        <f>VLOOKUP(Table2611[[#This Row],[(FIN) Käytäntö]],Table45[#All],4,FALSE)</f>
        <v>0</v>
      </c>
      <c r="G72" s="38"/>
      <c r="H72" s="38"/>
      <c r="I72" s="38" t="str">
        <f>VLOOKUP(Table2611[[#This Row],[(FIN) Käytäntö]],Table45[#All],5,FALSE)</f>
        <v>THREAT-2</v>
      </c>
      <c r="J72" s="37" t="str">
        <f>VLOOKUP(Table2611[[#This Row],[(FIN) Käytäntö]],Table45[#All],6,FALSE)</f>
        <v>Muuttunut</v>
      </c>
      <c r="K72" s="24"/>
      <c r="L72" s="13"/>
      <c r="M72" s="2"/>
    </row>
    <row r="73" spans="1:13" ht="13.95" customHeight="1" x14ac:dyDescent="0.3">
      <c r="A73" s="2"/>
      <c r="B73" s="23"/>
      <c r="C73" s="36" t="s">
        <v>68</v>
      </c>
      <c r="D73" s="37">
        <f>VLOOKUP(Table2611[[#This Row],[(FIN) Käytäntö]],Table45[#All],2,FALSE)</f>
        <v>0</v>
      </c>
      <c r="E73" s="38">
        <f>VLOOKUP(Table2611[[#This Row],[(FIN) Käytäntö]],Table45[#All],3,FALSE)</f>
        <v>0</v>
      </c>
      <c r="F73" s="38">
        <f>VLOOKUP(Table2611[[#This Row],[(FIN) Käytäntö]],Table45[#All],4,FALSE)</f>
        <v>0</v>
      </c>
      <c r="G73" s="38"/>
      <c r="H73" s="38"/>
      <c r="I73" s="38" t="str">
        <f>VLOOKUP(Table2611[[#This Row],[(FIN) Käytäntö]],Table45[#All],5,FALSE)</f>
        <v>THREAT-1</v>
      </c>
      <c r="J73" s="37" t="str">
        <f>VLOOKUP(Table2611[[#This Row],[(FIN) Käytäntö]],Table45[#All],6,FALSE)</f>
        <v>Muuttunut</v>
      </c>
      <c r="K73" s="24"/>
      <c r="L73" s="13"/>
      <c r="M73" s="2"/>
    </row>
    <row r="74" spans="1:13" ht="13.95" customHeight="1" x14ac:dyDescent="0.3">
      <c r="A74" s="2"/>
      <c r="B74" s="23"/>
      <c r="C74" s="36" t="s">
        <v>69</v>
      </c>
      <c r="D74" s="37">
        <f>VLOOKUP(Table2611[[#This Row],[(FIN) Käytäntö]],Table45[#All],2,FALSE)</f>
        <v>0</v>
      </c>
      <c r="E74" s="38">
        <f>VLOOKUP(Table2611[[#This Row],[(FIN) Käytäntö]],Table45[#All],3,FALSE)</f>
        <v>0</v>
      </c>
      <c r="F74" s="38">
        <f>VLOOKUP(Table2611[[#This Row],[(FIN) Käytäntö]],Table45[#All],4,FALSE)</f>
        <v>0</v>
      </c>
      <c r="G74" s="38"/>
      <c r="H74" s="38"/>
      <c r="I74" s="38" t="str">
        <f>VLOOKUP(Table2611[[#This Row],[(FIN) Käytäntö]],Table45[#All],5,FALSE)</f>
        <v>THREAT-3</v>
      </c>
      <c r="J74" s="37" t="str">
        <f>VLOOKUP(Table2611[[#This Row],[(FIN) Käytäntö]],Table45[#All],6,FALSE)</f>
        <v>Muuttunut</v>
      </c>
      <c r="K74" s="24"/>
      <c r="L74" s="13"/>
      <c r="M74" s="2"/>
    </row>
    <row r="75" spans="1:13" ht="13.95" customHeight="1" x14ac:dyDescent="0.3">
      <c r="A75" s="2"/>
      <c r="B75" s="23"/>
      <c r="C75" s="36" t="s">
        <v>31</v>
      </c>
      <c r="D75" s="37">
        <f>VLOOKUP(Table2611[[#This Row],[(FIN) Käytäntö]],Table45[#All],2,FALSE)</f>
        <v>0</v>
      </c>
      <c r="E75" s="38">
        <f>VLOOKUP(Table2611[[#This Row],[(FIN) Käytäntö]],Table45[#All],3,FALSE)</f>
        <v>0</v>
      </c>
      <c r="F75" s="38">
        <f>VLOOKUP(Table2611[[#This Row],[(FIN) Käytäntö]],Table45[#All],4,FALSE)</f>
        <v>0</v>
      </c>
      <c r="G75" s="38"/>
      <c r="H75" s="38"/>
      <c r="I75" s="38" t="str">
        <f>VLOOKUP(Table2611[[#This Row],[(FIN) Käytäntö]],Table45[#All],5,FALSE)</f>
        <v>WORKFORCE</v>
      </c>
      <c r="J75" s="37" t="str">
        <f>VLOOKUP(Table2611[[#This Row],[(FIN) Käytäntö]],Table45[#All],6,FALSE)</f>
        <v>Muuttunut</v>
      </c>
      <c r="K75" s="24"/>
      <c r="L75" s="13"/>
      <c r="M75" s="2"/>
    </row>
    <row r="76" spans="1:13" ht="13.95" customHeight="1" x14ac:dyDescent="0.3">
      <c r="A76" s="2"/>
      <c r="B76" s="23"/>
      <c r="C76" s="36" t="s">
        <v>70</v>
      </c>
      <c r="D76" s="37">
        <f>VLOOKUP(Table2611[[#This Row],[(FIN) Käytäntö]],Table45[#All],2,FALSE)</f>
        <v>0</v>
      </c>
      <c r="E76" s="38">
        <f>VLOOKUP(Table2611[[#This Row],[(FIN) Käytäntö]],Table45[#All],3,FALSE)</f>
        <v>0</v>
      </c>
      <c r="F76" s="38">
        <f>VLOOKUP(Table2611[[#This Row],[(FIN) Käytäntö]],Table45[#All],4,FALSE)</f>
        <v>0</v>
      </c>
      <c r="G76" s="38"/>
      <c r="H76" s="38"/>
      <c r="I76" s="38" t="str">
        <f>VLOOKUP(Table2611[[#This Row],[(FIN) Käytäntö]],Table45[#All],5,FALSE)</f>
        <v>WORKFORCE-1</v>
      </c>
      <c r="J76" s="37" t="str">
        <f>VLOOKUP(Table2611[[#This Row],[(FIN) Käytäntö]],Table45[#All],6,FALSE)</f>
        <v>Muuttunut</v>
      </c>
      <c r="K76" s="24"/>
      <c r="L76" s="13"/>
      <c r="M76" s="2"/>
    </row>
    <row r="77" spans="1:13" ht="13.95" customHeight="1" x14ac:dyDescent="0.3">
      <c r="A77" s="2"/>
      <c r="B77" s="23"/>
      <c r="C77" s="36" t="s">
        <v>71</v>
      </c>
      <c r="D77" s="37">
        <f>VLOOKUP(Table2611[[#This Row],[(FIN) Käytäntö]],Table45[#All],2,FALSE)</f>
        <v>0</v>
      </c>
      <c r="E77" s="38">
        <f>VLOOKUP(Table2611[[#This Row],[(FIN) Käytäntö]],Table45[#All],3,FALSE)</f>
        <v>0</v>
      </c>
      <c r="F77" s="38">
        <f>VLOOKUP(Table2611[[#This Row],[(FIN) Käytäntö]],Table45[#All],4,FALSE)</f>
        <v>0</v>
      </c>
      <c r="G77" s="38"/>
      <c r="H77" s="38"/>
      <c r="I77" s="38" t="str">
        <f>VLOOKUP(Table2611[[#This Row],[(FIN) Käytäntö]],Table45[#All],5,FALSE)</f>
        <v>WORKFORCE-2</v>
      </c>
      <c r="J77" s="37" t="str">
        <f>VLOOKUP(Table2611[[#This Row],[(FIN) Käytäntö]],Table45[#All],6,FALSE)</f>
        <v>Muuttunut</v>
      </c>
      <c r="K77" s="24"/>
      <c r="L77" s="13"/>
      <c r="M77" s="2"/>
    </row>
    <row r="78" spans="1:13" ht="13.95" customHeight="1" x14ac:dyDescent="0.3">
      <c r="A78" s="2"/>
      <c r="B78" s="23"/>
      <c r="C78" s="36" t="s">
        <v>72</v>
      </c>
      <c r="D78" s="37">
        <f>VLOOKUP(Table2611[[#This Row],[(FIN) Käytäntö]],Table45[#All],2,FALSE)</f>
        <v>0</v>
      </c>
      <c r="E78" s="38">
        <f>VLOOKUP(Table2611[[#This Row],[(FIN) Käytäntö]],Table45[#All],3,FALSE)</f>
        <v>0</v>
      </c>
      <c r="F78" s="38">
        <f>VLOOKUP(Table2611[[#This Row],[(FIN) Käytäntö]],Table45[#All],4,FALSE)</f>
        <v>0</v>
      </c>
      <c r="G78" s="38"/>
      <c r="H78" s="38"/>
      <c r="I78" s="38" t="str">
        <f>VLOOKUP(Table2611[[#This Row],[(FIN) Käytäntö]],Table45[#All],5,FALSE)</f>
        <v>WORKFORCE-3</v>
      </c>
      <c r="J78" s="37" t="str">
        <f>VLOOKUP(Table2611[[#This Row],[(FIN) Käytäntö]],Table45[#All],6,FALSE)</f>
        <v>Muuttunut</v>
      </c>
      <c r="K78" s="24"/>
      <c r="L78" s="13"/>
      <c r="M78" s="2"/>
    </row>
    <row r="79" spans="1:13" ht="13.95" customHeight="1" x14ac:dyDescent="0.3">
      <c r="A79" s="2"/>
      <c r="B79" s="23"/>
      <c r="C79" s="36" t="s">
        <v>73</v>
      </c>
      <c r="D79" s="37">
        <f>VLOOKUP(Table2611[[#This Row],[(FIN) Käytäntö]],Table45[#All],2,FALSE)</f>
        <v>0</v>
      </c>
      <c r="E79" s="38">
        <f>VLOOKUP(Table2611[[#This Row],[(FIN) Käytäntö]],Table45[#All],3,FALSE)</f>
        <v>0</v>
      </c>
      <c r="F79" s="38">
        <f>VLOOKUP(Table2611[[#This Row],[(FIN) Käytäntö]],Table45[#All],4,FALSE)</f>
        <v>0</v>
      </c>
      <c r="G79" s="38"/>
      <c r="H79" s="38"/>
      <c r="I79" s="38" t="str">
        <f>VLOOKUP(Table2611[[#This Row],[(FIN) Käytäntö]],Table45[#All],5,FALSE)</f>
        <v>WORKFORCE-4</v>
      </c>
      <c r="J79" s="37" t="str">
        <f>VLOOKUP(Table2611[[#This Row],[(FIN) Käytäntö]],Table45[#All],6,FALSE)</f>
        <v>Muuttunut</v>
      </c>
      <c r="K79" s="24"/>
      <c r="L79" s="13"/>
      <c r="M79" s="2"/>
    </row>
    <row r="80" spans="1:13" ht="13.95" customHeight="1" x14ac:dyDescent="0.3">
      <c r="A80" s="2"/>
      <c r="B80" s="23"/>
      <c r="C80" s="36" t="s">
        <v>74</v>
      </c>
      <c r="D80" s="37">
        <f>VLOOKUP(Table2611[[#This Row],[(FIN) Käytäntö]],Table45[#All],2,FALSE)</f>
        <v>0</v>
      </c>
      <c r="E80" s="38">
        <f>VLOOKUP(Table2611[[#This Row],[(FIN) Käytäntö]],Table45[#All],3,FALSE)</f>
        <v>0</v>
      </c>
      <c r="F80" s="38">
        <f>VLOOKUP(Table2611[[#This Row],[(FIN) Käytäntö]],Table45[#All],4,FALSE)</f>
        <v>0</v>
      </c>
      <c r="G80" s="38"/>
      <c r="H80" s="38"/>
      <c r="I80" s="38" t="str">
        <f>VLOOKUP(Table2611[[#This Row],[(FIN) Käytäntö]],Table45[#All],5,FALSE)</f>
        <v>WORKFORCE-5</v>
      </c>
      <c r="J80" s="37" t="str">
        <f>VLOOKUP(Table2611[[#This Row],[(FIN) Käytäntö]],Table45[#All],6,FALSE)</f>
        <v>Muuttunut</v>
      </c>
      <c r="K80" s="24"/>
      <c r="L80" s="13"/>
      <c r="M80" s="2"/>
    </row>
    <row r="81" spans="1:13" ht="13.95" customHeight="1" x14ac:dyDescent="0.3">
      <c r="A81" s="2"/>
      <c r="B81" s="23"/>
      <c r="C81" s="34" t="s">
        <v>75</v>
      </c>
      <c r="D81" s="39">
        <f>VLOOKUP(Table2611[[#This Row],[(FIN) Käytäntö]],Table45[#All],2,FALSE)</f>
        <v>0</v>
      </c>
      <c r="E81" s="40">
        <f>VLOOKUP(Table2611[[#This Row],[(FIN) Käytäntö]],Table45[#All],3,FALSE)</f>
        <v>0</v>
      </c>
      <c r="F81" s="40">
        <f>VLOOKUP(Table2611[[#This Row],[(FIN) Käytäntö]],Table45[#All],4,FALSE)</f>
        <v>0</v>
      </c>
      <c r="G81" s="40"/>
      <c r="H81" s="40"/>
      <c r="I81" s="40" t="str">
        <f>VLOOKUP(Table2611[[#This Row],[(FIN) Käytäntö]],Table45[#All],5,FALSE)</f>
        <v>ACCESS-1a</v>
      </c>
      <c r="J81" s="159" t="str">
        <f>VLOOKUP(Table2611[[#This Row],[(FIN) Käytäntö]],Table45[#All],6,FALSE)</f>
        <v>Vastaava</v>
      </c>
      <c r="K81" s="24"/>
      <c r="L81" s="13"/>
      <c r="M81" s="2"/>
    </row>
    <row r="82" spans="1:13" ht="13.95" customHeight="1" x14ac:dyDescent="0.3">
      <c r="A82" s="2"/>
      <c r="B82" s="23"/>
      <c r="C82" s="34" t="s">
        <v>76</v>
      </c>
      <c r="D82" s="39">
        <f>VLOOKUP(Table2611[[#This Row],[(FIN) Käytäntö]],Table45[#All],2,FALSE)</f>
        <v>0</v>
      </c>
      <c r="E82" s="40">
        <f>VLOOKUP(Table2611[[#This Row],[(FIN) Käytäntö]],Table45[#All],3,FALSE)</f>
        <v>0</v>
      </c>
      <c r="F82" s="40">
        <f>VLOOKUP(Table2611[[#This Row],[(FIN) Käytäntö]],Table45[#All],4,FALSE)</f>
        <v>0</v>
      </c>
      <c r="G82" s="40"/>
      <c r="H82" s="40"/>
      <c r="I82" s="40" t="str">
        <f>VLOOKUP(Table2611[[#This Row],[(FIN) Käytäntö]],Table45[#All],5,FALSE)</f>
        <v>ACCESS-1b</v>
      </c>
      <c r="J82" s="159" t="str">
        <f>VLOOKUP(Table2611[[#This Row],[(FIN) Käytäntö]],Table45[#All],6,FALSE)</f>
        <v>Vastaava</v>
      </c>
      <c r="K82" s="24"/>
      <c r="L82" s="13"/>
      <c r="M82" s="2"/>
    </row>
    <row r="83" spans="1:13" ht="13.95" customHeight="1" x14ac:dyDescent="0.3">
      <c r="A83" s="2"/>
      <c r="B83" s="23"/>
      <c r="C83" s="34" t="s">
        <v>77</v>
      </c>
      <c r="D83" s="39">
        <f>VLOOKUP(Table2611[[#This Row],[(FIN) Käytäntö]],Table45[#All],2,FALSE)</f>
        <v>0</v>
      </c>
      <c r="E83" s="40">
        <f>VLOOKUP(Table2611[[#This Row],[(FIN) Käytäntö]],Table45[#All],3,FALSE)</f>
        <v>0</v>
      </c>
      <c r="F83" s="40">
        <f>VLOOKUP(Table2611[[#This Row],[(FIN) Käytäntö]],Table45[#All],4,FALSE)</f>
        <v>0</v>
      </c>
      <c r="G83" s="40"/>
      <c r="H83" s="40"/>
      <c r="I83" s="40" t="str">
        <f>VLOOKUP(Table2611[[#This Row],[(FIN) Käytäntö]],Table45[#All],5,FALSE)</f>
        <v>ACCESS-1c</v>
      </c>
      <c r="J83" s="159" t="str">
        <f>VLOOKUP(Table2611[[#This Row],[(FIN) Käytäntö]],Table45[#All],6,FALSE)</f>
        <v>Vastaava</v>
      </c>
      <c r="K83" s="24"/>
      <c r="L83" s="13"/>
      <c r="M83" s="2"/>
    </row>
    <row r="84" spans="1:13" ht="13.95" customHeight="1" x14ac:dyDescent="0.3">
      <c r="A84" s="2"/>
      <c r="B84" s="23"/>
      <c r="C84" s="34" t="s">
        <v>78</v>
      </c>
      <c r="D84" s="39">
        <f>VLOOKUP(Table2611[[#This Row],[(FIN) Käytäntö]],Table45[#All],2,FALSE)</f>
        <v>0</v>
      </c>
      <c r="E84" s="40">
        <f>VLOOKUP(Table2611[[#This Row],[(FIN) Käytäntö]],Table45[#All],3,FALSE)</f>
        <v>0</v>
      </c>
      <c r="F84" s="40">
        <f>VLOOKUP(Table2611[[#This Row],[(FIN) Käytäntö]],Table45[#All],4,FALSE)</f>
        <v>0</v>
      </c>
      <c r="G84" s="40"/>
      <c r="H84" s="40"/>
      <c r="I84" s="40" t="str">
        <f>VLOOKUP(Table2611[[#This Row],[(FIN) Käytäntö]],Table45[#All],5,FALSE)</f>
        <v>ACCESS-1d</v>
      </c>
      <c r="J84" s="159" t="str">
        <f>VLOOKUP(Table2611[[#This Row],[(FIN) Käytäntö]],Table45[#All],6,FALSE)</f>
        <v>Muuttunut</v>
      </c>
      <c r="K84" s="24"/>
      <c r="L84" s="13"/>
      <c r="M84" s="2"/>
    </row>
    <row r="85" spans="1:13" ht="13.95" customHeight="1" x14ac:dyDescent="0.3">
      <c r="A85" s="2"/>
      <c r="B85" s="23"/>
      <c r="C85" s="34" t="s">
        <v>79</v>
      </c>
      <c r="D85" s="39">
        <f>VLOOKUP(Table2611[[#This Row],[(FIN) Käytäntö]],Table45[#All],2,FALSE)</f>
        <v>0</v>
      </c>
      <c r="E85" s="40">
        <f>VLOOKUP(Table2611[[#This Row],[(FIN) Käytäntö]],Table45[#All],3,FALSE)</f>
        <v>0</v>
      </c>
      <c r="F85" s="40">
        <f>VLOOKUP(Table2611[[#This Row],[(FIN) Käytäntö]],Table45[#All],4,FALSE)</f>
        <v>0</v>
      </c>
      <c r="G85" s="40"/>
      <c r="H85" s="40"/>
      <c r="I85" s="40" t="str">
        <f>VLOOKUP(Table2611[[#This Row],[(FIN) Käytäntö]],Table45[#All],5,FALSE)</f>
        <v>ACCESS-1f</v>
      </c>
      <c r="J85" s="159" t="str">
        <f>VLOOKUP(Table2611[[#This Row],[(FIN) Käytäntö]],Table45[#All],6,FALSE)</f>
        <v>Vastaava</v>
      </c>
      <c r="K85" s="24"/>
      <c r="L85" s="13"/>
      <c r="M85" s="2"/>
    </row>
    <row r="86" spans="1:13" ht="13.95" customHeight="1" x14ac:dyDescent="0.3">
      <c r="A86" s="2"/>
      <c r="B86" s="23"/>
      <c r="C86" s="34" t="s">
        <v>80</v>
      </c>
      <c r="D86" s="39">
        <f>VLOOKUP(Table2611[[#This Row],[(FIN) Käytäntö]],Table45[#All],2,FALSE)</f>
        <v>0</v>
      </c>
      <c r="E86" s="40">
        <f>VLOOKUP(Table2611[[#This Row],[(FIN) Käytäntö]],Table45[#All],3,FALSE)</f>
        <v>0</v>
      </c>
      <c r="F86" s="40">
        <f>VLOOKUP(Table2611[[#This Row],[(FIN) Käytäntö]],Table45[#All],4,FALSE)</f>
        <v>0</v>
      </c>
      <c r="G86" s="40"/>
      <c r="H86" s="40"/>
      <c r="I86" s="40" t="str">
        <f>VLOOKUP(Table2611[[#This Row],[(FIN) Käytäntö]],Table45[#All],5,FALSE)</f>
        <v>ACCESS-1g</v>
      </c>
      <c r="J86" s="159" t="str">
        <f>VLOOKUP(Table2611[[#This Row],[(FIN) Käytäntö]],Table45[#All],6,FALSE)</f>
        <v>Muuttunut</v>
      </c>
      <c r="K86" s="24"/>
      <c r="L86" s="13"/>
      <c r="M86" s="2"/>
    </row>
    <row r="87" spans="1:13" ht="13.95" customHeight="1" x14ac:dyDescent="0.3">
      <c r="A87" s="2"/>
      <c r="B87" s="23"/>
      <c r="C87" s="34" t="s">
        <v>81</v>
      </c>
      <c r="D87" s="39">
        <f>VLOOKUP(Table2611[[#This Row],[(FIN) Käytäntö]],Table45[#All],2,FALSE)</f>
        <v>0</v>
      </c>
      <c r="E87" s="40">
        <f>VLOOKUP(Table2611[[#This Row],[(FIN) Käytäntö]],Table45[#All],3,FALSE)</f>
        <v>0</v>
      </c>
      <c r="F87" s="40">
        <f>VLOOKUP(Table2611[[#This Row],[(FIN) Käytäntö]],Table45[#All],4,FALSE)</f>
        <v>0</v>
      </c>
      <c r="G87" s="40"/>
      <c r="H87" s="40"/>
      <c r="I87" s="40" t="str">
        <f>VLOOKUP(Table2611[[#This Row],[(FIN) Käytäntö]],Table45[#All],5,FALSE)</f>
        <v>ACCESS-2b</v>
      </c>
      <c r="J87" s="159" t="str">
        <f>VLOOKUP(Table2611[[#This Row],[(FIN) Käytäntö]],Table45[#All],6,FALSE)</f>
        <v>Muuttunut</v>
      </c>
      <c r="K87" s="24"/>
      <c r="L87" s="13"/>
      <c r="M87" s="2"/>
    </row>
    <row r="88" spans="1:13" ht="13.95" customHeight="1" x14ac:dyDescent="0.3">
      <c r="A88" s="2"/>
      <c r="B88" s="23"/>
      <c r="C88" s="34" t="s">
        <v>82</v>
      </c>
      <c r="D88" s="39">
        <f>VLOOKUP(Table2611[[#This Row],[(FIN) Käytäntö]],Table45[#All],2,FALSE)</f>
        <v>0</v>
      </c>
      <c r="E88" s="40">
        <f>VLOOKUP(Table2611[[#This Row],[(FIN) Käytäntö]],Table45[#All],3,FALSE)</f>
        <v>0</v>
      </c>
      <c r="F88" s="40">
        <f>VLOOKUP(Table2611[[#This Row],[(FIN) Käytäntö]],Table45[#All],4,FALSE)</f>
        <v>0</v>
      </c>
      <c r="G88" s="40"/>
      <c r="H88" s="40"/>
      <c r="I88" s="40" t="str">
        <f>VLOOKUP(Table2611[[#This Row],[(FIN) Käytäntö]],Table45[#All],5,FALSE)</f>
        <v>ACCESS-2c</v>
      </c>
      <c r="J88" s="159" t="str">
        <f>VLOOKUP(Table2611[[#This Row],[(FIN) Käytäntö]],Table45[#All],6,FALSE)</f>
        <v>Vastaava</v>
      </c>
      <c r="K88" s="24"/>
      <c r="L88" s="13"/>
      <c r="M88" s="2"/>
    </row>
    <row r="89" spans="1:13" ht="13.95" customHeight="1" x14ac:dyDescent="0.3">
      <c r="A89" s="2"/>
      <c r="B89" s="23"/>
      <c r="C89" s="34" t="s">
        <v>83</v>
      </c>
      <c r="D89" s="39">
        <f>VLOOKUP(Table2611[[#This Row],[(FIN) Käytäntö]],Table45[#All],2,FALSE)</f>
        <v>0</v>
      </c>
      <c r="E89" s="40">
        <f>VLOOKUP(Table2611[[#This Row],[(FIN) Käytäntö]],Table45[#All],3,FALSE)</f>
        <v>0</v>
      </c>
      <c r="F89" s="40">
        <f>VLOOKUP(Table2611[[#This Row],[(FIN) Käytäntö]],Table45[#All],4,FALSE)</f>
        <v>0</v>
      </c>
      <c r="G89" s="40"/>
      <c r="H89" s="40"/>
      <c r="I89" s="40" t="str">
        <f>VLOOKUP(Table2611[[#This Row],[(FIN) Käytäntö]],Table45[#All],5,FALSE)</f>
        <v>ACCESS-2a</v>
      </c>
      <c r="J89" s="159" t="str">
        <f>VLOOKUP(Table2611[[#This Row],[(FIN) Käytäntö]],Table45[#All],6,FALSE)</f>
        <v>Vastaava</v>
      </c>
      <c r="K89" s="24"/>
      <c r="L89" s="13"/>
      <c r="M89" s="2"/>
    </row>
    <row r="90" spans="1:13" ht="13.95" customHeight="1" x14ac:dyDescent="0.3">
      <c r="A90" s="2"/>
      <c r="B90" s="23"/>
      <c r="C90" s="34" t="s">
        <v>84</v>
      </c>
      <c r="D90" s="39">
        <f>VLOOKUP(Table2611[[#This Row],[(FIN) Käytäntö]],Table45[#All],2,FALSE)</f>
        <v>0</v>
      </c>
      <c r="E90" s="40">
        <f>VLOOKUP(Table2611[[#This Row],[(FIN) Käytäntö]],Table45[#All],3,FALSE)</f>
        <v>0</v>
      </c>
      <c r="F90" s="40">
        <f>VLOOKUP(Table2611[[#This Row],[(FIN) Käytäntö]],Table45[#All],4,FALSE)</f>
        <v>0</v>
      </c>
      <c r="G90" s="40"/>
      <c r="H90" s="40"/>
      <c r="I90" s="40" t="str">
        <f>VLOOKUP(Table2611[[#This Row],[(FIN) Käytäntö]],Table45[#All],5,FALSE)</f>
        <v>ACCESS-2d</v>
      </c>
      <c r="J90" s="159" t="str">
        <f>VLOOKUP(Table2611[[#This Row],[(FIN) Käytäntö]],Table45[#All],6,FALSE)</f>
        <v>Vastaava</v>
      </c>
      <c r="K90" s="24"/>
      <c r="L90" s="13"/>
      <c r="M90" s="2"/>
    </row>
    <row r="91" spans="1:13" ht="13.95" customHeight="1" x14ac:dyDescent="0.3">
      <c r="A91" s="2"/>
      <c r="B91" s="23"/>
      <c r="C91" s="34" t="s">
        <v>85</v>
      </c>
      <c r="D91" s="39">
        <f>VLOOKUP(Table2611[[#This Row],[(FIN) Käytäntö]],Table45[#All],2,FALSE)</f>
        <v>0</v>
      </c>
      <c r="E91" s="40">
        <f>VLOOKUP(Table2611[[#This Row],[(FIN) Käytäntö]],Table45[#All],3,FALSE)</f>
        <v>0</v>
      </c>
      <c r="F91" s="40">
        <f>VLOOKUP(Table2611[[#This Row],[(FIN) Käytäntö]],Table45[#All],4,FALSE)</f>
        <v>0</v>
      </c>
      <c r="G91" s="40"/>
      <c r="H91" s="40"/>
      <c r="I91" s="40" t="str">
        <f>VLOOKUP(Table2611[[#This Row],[(FIN) Käytäntö]],Table45[#All],5,FALSE)</f>
        <v>ACCESS-2d</v>
      </c>
      <c r="J91" s="159" t="str">
        <f>VLOOKUP(Table2611[[#This Row],[(FIN) Käytäntö]],Table45[#All],6,FALSE)</f>
        <v>Vastaava</v>
      </c>
      <c r="K91" s="24"/>
      <c r="L91" s="13"/>
      <c r="M91" s="2"/>
    </row>
    <row r="92" spans="1:13" ht="13.95" customHeight="1" x14ac:dyDescent="0.3">
      <c r="A92" s="2"/>
      <c r="B92" s="23"/>
      <c r="C92" s="34" t="s">
        <v>86</v>
      </c>
      <c r="D92" s="39">
        <f>VLOOKUP(Table2611[[#This Row],[(FIN) Käytäntö]],Table45[#All],2,FALSE)</f>
        <v>0</v>
      </c>
      <c r="E92" s="40">
        <f>VLOOKUP(Table2611[[#This Row],[(FIN) Käytäntö]],Table45[#All],3,FALSE)</f>
        <v>0</v>
      </c>
      <c r="F92" s="40">
        <f>VLOOKUP(Table2611[[#This Row],[(FIN) Käytäntö]],Table45[#All],4,FALSE)</f>
        <v>0</v>
      </c>
      <c r="G92" s="40"/>
      <c r="H92" s="40"/>
      <c r="I92" s="40" t="str">
        <f>VLOOKUP(Table2611[[#This Row],[(FIN) Käytäntö]],Table45[#All],5,FALSE)</f>
        <v>ACCESS-2e</v>
      </c>
      <c r="J92" s="159" t="str">
        <f>VLOOKUP(Table2611[[#This Row],[(FIN) Käytäntö]],Table45[#All],6,FALSE)</f>
        <v>Vastaava</v>
      </c>
      <c r="K92" s="24"/>
      <c r="L92" s="13"/>
      <c r="M92" s="2"/>
    </row>
    <row r="93" spans="1:13" ht="13.95" customHeight="1" x14ac:dyDescent="0.3">
      <c r="A93" s="2"/>
      <c r="B93" s="23"/>
      <c r="C93" s="34" t="s">
        <v>87</v>
      </c>
      <c r="D93" s="39">
        <f>VLOOKUP(Table2611[[#This Row],[(FIN) Käytäntö]],Table45[#All],2,FALSE)</f>
        <v>0</v>
      </c>
      <c r="E93" s="40">
        <f>VLOOKUP(Table2611[[#This Row],[(FIN) Käytäntö]],Table45[#All],3,FALSE)</f>
        <v>0</v>
      </c>
      <c r="F93" s="40">
        <f>VLOOKUP(Table2611[[#This Row],[(FIN) Käytäntö]],Table45[#All],4,FALSE)</f>
        <v>0</v>
      </c>
      <c r="G93" s="40"/>
      <c r="H93" s="40"/>
      <c r="I93" s="40" t="str">
        <f>VLOOKUP(Table2611[[#This Row],[(FIN) Käytäntö]],Table45[#All],5,FALSE)</f>
        <v>ACCESS-2f</v>
      </c>
      <c r="J93" s="159" t="str">
        <f>VLOOKUP(Table2611[[#This Row],[(FIN) Käytäntö]],Table45[#All],6,FALSE)</f>
        <v>Muuttunut</v>
      </c>
      <c r="K93" s="24"/>
      <c r="L93" s="13"/>
      <c r="M93" s="2"/>
    </row>
    <row r="94" spans="1:13" ht="13.95" customHeight="1" x14ac:dyDescent="0.3">
      <c r="A94" s="2"/>
      <c r="B94" s="23"/>
      <c r="C94" s="34" t="s">
        <v>88</v>
      </c>
      <c r="D94" s="39">
        <f>VLOOKUP(Table2611[[#This Row],[(FIN) Käytäntö]],Table45[#All],2,FALSE)</f>
        <v>0</v>
      </c>
      <c r="E94" s="40">
        <f>VLOOKUP(Table2611[[#This Row],[(FIN) Käytäntö]],Table45[#All],3,FALSE)</f>
        <v>0</v>
      </c>
      <c r="F94" s="40">
        <f>VLOOKUP(Table2611[[#This Row],[(FIN) Käytäntö]],Table45[#All],4,FALSE)</f>
        <v>0</v>
      </c>
      <c r="G94" s="40"/>
      <c r="H94" s="40"/>
      <c r="I94" s="40" t="str">
        <f>VLOOKUP(Table2611[[#This Row],[(FIN) Käytäntö]],Table45[#All],5,FALSE)</f>
        <v>ACCESS-2g</v>
      </c>
      <c r="J94" s="159" t="str">
        <f>VLOOKUP(Table2611[[#This Row],[(FIN) Käytäntö]],Table45[#All],6,FALSE)</f>
        <v>Vastaava</v>
      </c>
      <c r="K94" s="24"/>
      <c r="L94" s="13"/>
      <c r="M94" s="2"/>
    </row>
    <row r="95" spans="1:13" ht="13.95" customHeight="1" x14ac:dyDescent="0.3">
      <c r="A95" s="2"/>
      <c r="B95" s="23"/>
      <c r="C95" s="34" t="s">
        <v>89</v>
      </c>
      <c r="D95" s="39">
        <f>VLOOKUP(Table2611[[#This Row],[(FIN) Käytäntö]],Table45[#All],2,FALSE)</f>
        <v>0</v>
      </c>
      <c r="E95" s="40">
        <f>VLOOKUP(Table2611[[#This Row],[(FIN) Käytäntö]],Table45[#All],3,FALSE)</f>
        <v>0</v>
      </c>
      <c r="F95" s="40">
        <f>VLOOKUP(Table2611[[#This Row],[(FIN) Käytäntö]],Table45[#All],4,FALSE)</f>
        <v>0</v>
      </c>
      <c r="G95" s="40"/>
      <c r="H95" s="40"/>
      <c r="I95" s="40" t="str">
        <f>VLOOKUP(Table2611[[#This Row],[(FIN) Käytäntö]],Table45[#All],5,FALSE)</f>
        <v>ACCESS-2h</v>
      </c>
      <c r="J95" s="159" t="str">
        <f>VLOOKUP(Table2611[[#This Row],[(FIN) Käytäntö]],Table45[#All],6,FALSE)</f>
        <v>Vastaava</v>
      </c>
      <c r="K95" s="24"/>
      <c r="L95" s="13"/>
      <c r="M95" s="2"/>
    </row>
    <row r="96" spans="1:13" ht="13.95" customHeight="1" x14ac:dyDescent="0.3">
      <c r="A96" s="2"/>
      <c r="B96" s="23"/>
      <c r="C96" s="34" t="s">
        <v>90</v>
      </c>
      <c r="D96" s="39">
        <f>VLOOKUP(Table2611[[#This Row],[(FIN) Käytäntö]],Table45[#All],2,FALSE)</f>
        <v>0</v>
      </c>
      <c r="E96" s="40">
        <f>VLOOKUP(Table2611[[#This Row],[(FIN) Käytäntö]],Table45[#All],3,FALSE)</f>
        <v>0</v>
      </c>
      <c r="F96" s="40">
        <f>VLOOKUP(Table2611[[#This Row],[(FIN) Käytäntö]],Table45[#All],4,FALSE)</f>
        <v>0</v>
      </c>
      <c r="G96" s="40"/>
      <c r="H96" s="40"/>
      <c r="I96" s="40">
        <f>VLOOKUP(Table2611[[#This Row],[(FIN) Käytäntö]],Table45[#All],5,FALSE)</f>
        <v>0</v>
      </c>
      <c r="J96" s="159" t="str">
        <f>VLOOKUP(Table2611[[#This Row],[(FIN) Käytäntö]],Table45[#All],6,FALSE)</f>
        <v>Uusi</v>
      </c>
      <c r="K96" s="24"/>
      <c r="L96" s="13"/>
      <c r="M96" s="2"/>
    </row>
    <row r="97" spans="1:13" ht="13.95" customHeight="1" x14ac:dyDescent="0.3">
      <c r="A97" s="2"/>
      <c r="B97" s="23"/>
      <c r="C97" s="34" t="s">
        <v>91</v>
      </c>
      <c r="D97" s="39">
        <f>VLOOKUP(Table2611[[#This Row],[(FIN) Käytäntö]],Table45[#All],2,FALSE)</f>
        <v>0</v>
      </c>
      <c r="E97" s="40">
        <f>VLOOKUP(Table2611[[#This Row],[(FIN) Käytäntö]],Table45[#All],3,FALSE)</f>
        <v>0</v>
      </c>
      <c r="F97" s="40">
        <f>VLOOKUP(Table2611[[#This Row],[(FIN) Käytäntö]],Table45[#All],4,FALSE)</f>
        <v>0</v>
      </c>
      <c r="G97" s="40"/>
      <c r="H97" s="40"/>
      <c r="I97" s="40">
        <f>VLOOKUP(Table2611[[#This Row],[(FIN) Käytäntö]],Table45[#All],5,FALSE)</f>
        <v>0</v>
      </c>
      <c r="J97" s="159" t="str">
        <f>VLOOKUP(Table2611[[#This Row],[(FIN) Käytäntö]],Table45[#All],6,FALSE)</f>
        <v>Uusi</v>
      </c>
      <c r="K97" s="24"/>
      <c r="L97" s="13"/>
      <c r="M97" s="2"/>
    </row>
    <row r="98" spans="1:13" ht="13.95" customHeight="1" x14ac:dyDescent="0.3">
      <c r="A98" s="2"/>
      <c r="B98" s="23"/>
      <c r="C98" s="34" t="s">
        <v>92</v>
      </c>
      <c r="D98" s="39">
        <f>VLOOKUP(Table2611[[#This Row],[(FIN) Käytäntö]],Table45[#All],2,FALSE)</f>
        <v>0</v>
      </c>
      <c r="E98" s="40">
        <f>VLOOKUP(Table2611[[#This Row],[(FIN) Käytäntö]],Table45[#All],3,FALSE)</f>
        <v>0</v>
      </c>
      <c r="F98" s="40">
        <f>VLOOKUP(Table2611[[#This Row],[(FIN) Käytäntö]],Table45[#All],4,FALSE)</f>
        <v>0</v>
      </c>
      <c r="G98" s="40"/>
      <c r="H98" s="40"/>
      <c r="I98" s="40">
        <f>VLOOKUP(Table2611[[#This Row],[(FIN) Käytäntö]],Table45[#All],5,FALSE)</f>
        <v>0</v>
      </c>
      <c r="J98" s="159" t="str">
        <f>VLOOKUP(Table2611[[#This Row],[(FIN) Käytäntö]],Table45[#All],6,FALSE)</f>
        <v>Uusi</v>
      </c>
      <c r="K98" s="24"/>
      <c r="L98" s="13"/>
      <c r="M98" s="2"/>
    </row>
    <row r="99" spans="1:13" ht="13.95" customHeight="1" x14ac:dyDescent="0.3">
      <c r="A99" s="2"/>
      <c r="B99" s="23"/>
      <c r="C99" s="34" t="s">
        <v>93</v>
      </c>
      <c r="D99" s="39">
        <f>VLOOKUP(Table2611[[#This Row],[(FIN) Käytäntö]],Table45[#All],2,FALSE)</f>
        <v>0</v>
      </c>
      <c r="E99" s="40">
        <f>VLOOKUP(Table2611[[#This Row],[(FIN) Käytäntö]],Table45[#All],3,FALSE)</f>
        <v>0</v>
      </c>
      <c r="F99" s="40">
        <f>VLOOKUP(Table2611[[#This Row],[(FIN) Käytäntö]],Table45[#All],4,FALSE)</f>
        <v>0</v>
      </c>
      <c r="G99" s="40"/>
      <c r="H99" s="40"/>
      <c r="I99" s="40">
        <f>VLOOKUP(Table2611[[#This Row],[(FIN) Käytäntö]],Table45[#All],5,FALSE)</f>
        <v>0</v>
      </c>
      <c r="J99" s="159" t="str">
        <f>VLOOKUP(Table2611[[#This Row],[(FIN) Käytäntö]],Table45[#All],6,FALSE)</f>
        <v>Uusi</v>
      </c>
      <c r="K99" s="24"/>
      <c r="L99" s="13"/>
      <c r="M99" s="2"/>
    </row>
    <row r="100" spans="1:13" ht="13.95" customHeight="1" x14ac:dyDescent="0.3">
      <c r="A100" s="2"/>
      <c r="B100" s="23"/>
      <c r="C100" s="34" t="s">
        <v>94</v>
      </c>
      <c r="D100" s="39">
        <f>VLOOKUP(Table2611[[#This Row],[(FIN) Käytäntö]],Table45[#All],2,FALSE)</f>
        <v>0</v>
      </c>
      <c r="E100" s="40">
        <f>VLOOKUP(Table2611[[#This Row],[(FIN) Käytäntö]],Table45[#All],3,FALSE)</f>
        <v>0</v>
      </c>
      <c r="F100" s="40">
        <f>VLOOKUP(Table2611[[#This Row],[(FIN) Käytäntö]],Table45[#All],4,FALSE)</f>
        <v>0</v>
      </c>
      <c r="G100" s="40"/>
      <c r="H100" s="40"/>
      <c r="I100" s="40">
        <f>VLOOKUP(Table2611[[#This Row],[(FIN) Käytäntö]],Table45[#All],5,FALSE)</f>
        <v>0</v>
      </c>
      <c r="J100" s="159" t="str">
        <f>VLOOKUP(Table2611[[#This Row],[(FIN) Käytäntö]],Table45[#All],6,FALSE)</f>
        <v>Uusi</v>
      </c>
      <c r="K100" s="24"/>
      <c r="L100" s="13"/>
      <c r="M100" s="2"/>
    </row>
    <row r="101" spans="1:13" ht="13.95" customHeight="1" x14ac:dyDescent="0.3">
      <c r="A101" s="2"/>
      <c r="B101" s="23"/>
      <c r="C101" s="34" t="s">
        <v>95</v>
      </c>
      <c r="D101" s="39">
        <f>VLOOKUP(Table2611[[#This Row],[(FIN) Käytäntö]],Table45[#All],2,FALSE)</f>
        <v>0</v>
      </c>
      <c r="E101" s="40">
        <f>VLOOKUP(Table2611[[#This Row],[(FIN) Käytäntö]],Table45[#All],3,FALSE)</f>
        <v>0</v>
      </c>
      <c r="F101" s="40">
        <f>VLOOKUP(Table2611[[#This Row],[(FIN) Käytäntö]],Table45[#All],4,FALSE)</f>
        <v>0</v>
      </c>
      <c r="G101" s="40"/>
      <c r="H101" s="40"/>
      <c r="I101" s="40">
        <f>VLOOKUP(Table2611[[#This Row],[(FIN) Käytäntö]],Table45[#All],5,FALSE)</f>
        <v>0</v>
      </c>
      <c r="J101" s="159" t="str">
        <f>VLOOKUP(Table2611[[#This Row],[(FIN) Käytäntö]],Table45[#All],6,FALSE)</f>
        <v>Uusi</v>
      </c>
      <c r="K101" s="24"/>
      <c r="L101" s="13"/>
      <c r="M101" s="2"/>
    </row>
    <row r="102" spans="1:13" ht="13.95" customHeight="1" x14ac:dyDescent="0.3">
      <c r="A102" s="2"/>
      <c r="B102" s="23"/>
      <c r="C102" s="34" t="s">
        <v>96</v>
      </c>
      <c r="D102" s="39">
        <f>VLOOKUP(Table2611[[#This Row],[(FIN) Käytäntö]],Table45[#All],2,FALSE)</f>
        <v>0</v>
      </c>
      <c r="E102" s="40">
        <f>VLOOKUP(Table2611[[#This Row],[(FIN) Käytäntö]],Table45[#All],3,FALSE)</f>
        <v>0</v>
      </c>
      <c r="F102" s="40">
        <f>VLOOKUP(Table2611[[#This Row],[(FIN) Käytäntö]],Table45[#All],4,FALSE)</f>
        <v>0</v>
      </c>
      <c r="G102" s="40"/>
      <c r="H102" s="40"/>
      <c r="I102" s="40">
        <f>VLOOKUP(Table2611[[#This Row],[(FIN) Käytäntö]],Table45[#All],5,FALSE)</f>
        <v>0</v>
      </c>
      <c r="J102" s="159" t="str">
        <f>VLOOKUP(Table2611[[#This Row],[(FIN) Käytäntö]],Table45[#All],6,FALSE)</f>
        <v>Uusi</v>
      </c>
      <c r="K102" s="24"/>
      <c r="L102" s="13"/>
      <c r="M102" s="2"/>
    </row>
    <row r="103" spans="1:13" ht="13.95" customHeight="1" x14ac:dyDescent="0.3">
      <c r="A103" s="2"/>
      <c r="B103" s="23"/>
      <c r="C103" s="34" t="s">
        <v>97</v>
      </c>
      <c r="D103" s="39">
        <f>VLOOKUP(Table2611[[#This Row],[(FIN) Käytäntö]],Table45[#All],2,FALSE)</f>
        <v>0</v>
      </c>
      <c r="E103" s="40">
        <f>VLOOKUP(Table2611[[#This Row],[(FIN) Käytäntö]],Table45[#All],3,FALSE)</f>
        <v>0</v>
      </c>
      <c r="F103" s="40">
        <f>VLOOKUP(Table2611[[#This Row],[(FIN) Käytäntö]],Table45[#All],4,FALSE)</f>
        <v>0</v>
      </c>
      <c r="G103" s="40"/>
      <c r="H103" s="40"/>
      <c r="I103" s="40">
        <f>VLOOKUP(Table2611[[#This Row],[(FIN) Käytäntö]],Table45[#All],5,FALSE)</f>
        <v>0</v>
      </c>
      <c r="J103" s="159" t="str">
        <f>VLOOKUP(Table2611[[#This Row],[(FIN) Käytäntö]],Table45[#All],6,FALSE)</f>
        <v>Uusi</v>
      </c>
      <c r="K103" s="24"/>
      <c r="L103" s="13"/>
      <c r="M103" s="2"/>
    </row>
    <row r="104" spans="1:13" ht="13.95" customHeight="1" x14ac:dyDescent="0.3">
      <c r="A104" s="2"/>
      <c r="B104" s="23"/>
      <c r="C104" s="34" t="s">
        <v>98</v>
      </c>
      <c r="D104" s="39">
        <f>VLOOKUP(Table2611[[#This Row],[(FIN) Käytäntö]],Table45[#All],2,FALSE)</f>
        <v>0</v>
      </c>
      <c r="E104" s="40">
        <f>VLOOKUP(Table2611[[#This Row],[(FIN) Käytäntö]],Table45[#All],3,FALSE)</f>
        <v>0</v>
      </c>
      <c r="F104" s="40">
        <f>VLOOKUP(Table2611[[#This Row],[(FIN) Käytäntö]],Table45[#All],4,FALSE)</f>
        <v>0</v>
      </c>
      <c r="G104" s="40"/>
      <c r="H104" s="40"/>
      <c r="I104" s="40">
        <f>VLOOKUP(Table2611[[#This Row],[(FIN) Käytäntö]],Table45[#All],5,FALSE)</f>
        <v>0</v>
      </c>
      <c r="J104" s="159" t="str">
        <f>VLOOKUP(Table2611[[#This Row],[(FIN) Käytäntö]],Table45[#All],6,FALSE)</f>
        <v>Uusi</v>
      </c>
      <c r="K104" s="24"/>
      <c r="L104" s="13"/>
      <c r="M104" s="2"/>
    </row>
    <row r="105" spans="1:13" ht="13.95" customHeight="1" x14ac:dyDescent="0.3">
      <c r="A105" s="2"/>
      <c r="B105" s="23"/>
      <c r="C105" s="34" t="s">
        <v>99</v>
      </c>
      <c r="D105" s="39">
        <f>VLOOKUP(Table2611[[#This Row],[(FIN) Käytäntö]],Table45[#All],2,FALSE)</f>
        <v>0</v>
      </c>
      <c r="E105" s="40">
        <f>VLOOKUP(Table2611[[#This Row],[(FIN) Käytäntö]],Table45[#All],3,FALSE)</f>
        <v>0</v>
      </c>
      <c r="F105" s="40">
        <f>VLOOKUP(Table2611[[#This Row],[(FIN) Käytäntö]],Table45[#All],4,FALSE)</f>
        <v>0</v>
      </c>
      <c r="G105" s="40"/>
      <c r="H105" s="40"/>
      <c r="I105" s="40" t="str">
        <f>VLOOKUP(Table2611[[#This Row],[(FIN) Käytäntö]],Table45[#All],5,FALSE)</f>
        <v>ACCESS-3a</v>
      </c>
      <c r="J105" s="159" t="str">
        <f>VLOOKUP(Table2611[[#This Row],[(FIN) Käytäntö]],Table45[#All],6,FALSE)</f>
        <v>Vastaava</v>
      </c>
      <c r="K105" s="24"/>
      <c r="L105" s="13"/>
      <c r="M105" s="2"/>
    </row>
    <row r="106" spans="1:13" ht="13.95" customHeight="1" x14ac:dyDescent="0.3">
      <c r="A106" s="2"/>
      <c r="B106" s="23"/>
      <c r="C106" s="34" t="s">
        <v>100</v>
      </c>
      <c r="D106" s="39">
        <f>VLOOKUP(Table2611[[#This Row],[(FIN) Käytäntö]],Table45[#All],2,FALSE)</f>
        <v>0</v>
      </c>
      <c r="E106" s="40">
        <f>VLOOKUP(Table2611[[#This Row],[(FIN) Käytäntö]],Table45[#All],3,FALSE)</f>
        <v>0</v>
      </c>
      <c r="F106" s="40">
        <f>VLOOKUP(Table2611[[#This Row],[(FIN) Käytäntö]],Table45[#All],4,FALSE)</f>
        <v>0</v>
      </c>
      <c r="G106" s="40"/>
      <c r="H106" s="40"/>
      <c r="I106" s="40" t="str">
        <f>VLOOKUP(Table2611[[#This Row],[(FIN) Käytäntö]],Table45[#All],5,FALSE)</f>
        <v>ACCESS-3b</v>
      </c>
      <c r="J106" s="159" t="str">
        <f>VLOOKUP(Table2611[[#This Row],[(FIN) Käytäntö]],Table45[#All],6,FALSE)</f>
        <v>Vastaava</v>
      </c>
      <c r="K106" s="24"/>
      <c r="L106" s="13"/>
      <c r="M106" s="2"/>
    </row>
    <row r="107" spans="1:13" ht="13.95" customHeight="1" x14ac:dyDescent="0.3">
      <c r="A107" s="2"/>
      <c r="B107" s="23"/>
      <c r="C107" s="34" t="s">
        <v>101</v>
      </c>
      <c r="D107" s="39">
        <f>VLOOKUP(Table2611[[#This Row],[(FIN) Käytäntö]],Table45[#All],2,FALSE)</f>
        <v>0</v>
      </c>
      <c r="E107" s="40">
        <f>VLOOKUP(Table2611[[#This Row],[(FIN) Käytäntö]],Table45[#All],3,FALSE)</f>
        <v>0</v>
      </c>
      <c r="F107" s="40">
        <f>VLOOKUP(Table2611[[#This Row],[(FIN) Käytäntö]],Table45[#All],4,FALSE)</f>
        <v>0</v>
      </c>
      <c r="G107" s="40"/>
      <c r="H107" s="40"/>
      <c r="I107" s="40" t="str">
        <f>VLOOKUP(Table2611[[#This Row],[(FIN) Käytäntö]],Table45[#All],5,FALSE)</f>
        <v>ACCESS-3e</v>
      </c>
      <c r="J107" s="159" t="str">
        <f>VLOOKUP(Table2611[[#This Row],[(FIN) Käytäntö]],Table45[#All],6,FALSE)</f>
        <v>Muuttunut</v>
      </c>
      <c r="K107" s="24"/>
      <c r="L107" s="13"/>
      <c r="M107" s="2"/>
    </row>
    <row r="108" spans="1:13" ht="13.95" customHeight="1" x14ac:dyDescent="0.3">
      <c r="A108" s="2"/>
      <c r="B108" s="23"/>
      <c r="C108" s="34" t="s">
        <v>102</v>
      </c>
      <c r="D108" s="39">
        <f>VLOOKUP(Table2611[[#This Row],[(FIN) Käytäntö]],Table45[#All],2,FALSE)</f>
        <v>0</v>
      </c>
      <c r="E108" s="40">
        <f>VLOOKUP(Table2611[[#This Row],[(FIN) Käytäntö]],Table45[#All],3,FALSE)</f>
        <v>0</v>
      </c>
      <c r="F108" s="40">
        <f>VLOOKUP(Table2611[[#This Row],[(FIN) Käytäntö]],Table45[#All],4,FALSE)</f>
        <v>0</v>
      </c>
      <c r="G108" s="40"/>
      <c r="H108" s="40"/>
      <c r="I108" s="40" t="str">
        <f>VLOOKUP(Table2611[[#This Row],[(FIN) Käytäntö]],Table45[#All],5,FALSE)</f>
        <v>ACCESS-3c</v>
      </c>
      <c r="J108" s="159" t="str">
        <f>VLOOKUP(Table2611[[#This Row],[(FIN) Käytäntö]],Table45[#All],6,FALSE)</f>
        <v>Vastaava</v>
      </c>
      <c r="K108" s="24"/>
      <c r="L108" s="13"/>
      <c r="M108" s="2"/>
    </row>
    <row r="109" spans="1:13" ht="13.95" customHeight="1" x14ac:dyDescent="0.3">
      <c r="A109" s="2"/>
      <c r="B109" s="23"/>
      <c r="C109" s="34" t="s">
        <v>103</v>
      </c>
      <c r="D109" s="39">
        <f>VLOOKUP(Table2611[[#This Row],[(FIN) Käytäntö]],Table45[#All],2,FALSE)</f>
        <v>0</v>
      </c>
      <c r="E109" s="40">
        <f>VLOOKUP(Table2611[[#This Row],[(FIN) Käytäntö]],Table45[#All],3,FALSE)</f>
        <v>0</v>
      </c>
      <c r="F109" s="40">
        <f>VLOOKUP(Table2611[[#This Row],[(FIN) Käytäntö]],Table45[#All],4,FALSE)</f>
        <v>0</v>
      </c>
      <c r="G109" s="40"/>
      <c r="H109" s="40"/>
      <c r="I109" s="40" t="str">
        <f>VLOOKUP(Table2611[[#This Row],[(FIN) Käytäntö]],Table45[#All],5,FALSE)</f>
        <v>ACCESS-3d</v>
      </c>
      <c r="J109" s="159" t="str">
        <f>VLOOKUP(Table2611[[#This Row],[(FIN) Käytäntö]],Table45[#All],6,FALSE)</f>
        <v>Vastaava</v>
      </c>
      <c r="K109" s="24"/>
      <c r="L109" s="13"/>
      <c r="M109" s="2"/>
    </row>
    <row r="110" spans="1:13" ht="13.95" customHeight="1" x14ac:dyDescent="0.3">
      <c r="A110" s="2"/>
      <c r="B110" s="23"/>
      <c r="C110" s="34" t="s">
        <v>104</v>
      </c>
      <c r="D110" s="39">
        <f>VLOOKUP(Table2611[[#This Row],[(FIN) Käytäntö]],Table45[#All],2,FALSE)</f>
        <v>0</v>
      </c>
      <c r="E110" s="40">
        <f>VLOOKUP(Table2611[[#This Row],[(FIN) Käytäntö]],Table45[#All],3,FALSE)</f>
        <v>0</v>
      </c>
      <c r="F110" s="40">
        <f>VLOOKUP(Table2611[[#This Row],[(FIN) Käytäntö]],Table45[#All],4,FALSE)</f>
        <v>0</v>
      </c>
      <c r="G110" s="40"/>
      <c r="H110" s="40"/>
      <c r="I110" s="40" t="str">
        <f>VLOOKUP(Table2611[[#This Row],[(FIN) Käytäntö]],Table45[#All],5,FALSE)</f>
        <v>ACCESS-3f</v>
      </c>
      <c r="J110" s="159" t="str">
        <f>VLOOKUP(Table2611[[#This Row],[(FIN) Käytäntö]],Table45[#All],6,FALSE)</f>
        <v>Muuttunut</v>
      </c>
      <c r="K110" s="24"/>
      <c r="L110" s="13"/>
      <c r="M110" s="2"/>
    </row>
    <row r="111" spans="1:13" ht="13.95" customHeight="1" x14ac:dyDescent="0.3">
      <c r="A111" s="2"/>
      <c r="B111" s="23"/>
      <c r="C111" s="34" t="s">
        <v>105</v>
      </c>
      <c r="D111" s="39">
        <f>VLOOKUP(Table2611[[#This Row],[(FIN) Käytäntö]],Table45[#All],2,FALSE)</f>
        <v>0</v>
      </c>
      <c r="E111" s="40">
        <f>VLOOKUP(Table2611[[#This Row],[(FIN) Käytäntö]],Table45[#All],3,FALSE)</f>
        <v>0</v>
      </c>
      <c r="F111" s="40">
        <f>VLOOKUP(Table2611[[#This Row],[(FIN) Käytäntö]],Table45[#All],4,FALSE)</f>
        <v>0</v>
      </c>
      <c r="G111" s="40"/>
      <c r="H111" s="40"/>
      <c r="I111" s="40" t="str">
        <f>VLOOKUP(Table2611[[#This Row],[(FIN) Käytäntö]],Table45[#All],5,FALSE)</f>
        <v>ARCHITECTURE-1a</v>
      </c>
      <c r="J111" s="159" t="str">
        <f>VLOOKUP(Table2611[[#This Row],[(FIN) Käytäntö]],Table45[#All],6,FALSE)</f>
        <v>Vastaava</v>
      </c>
      <c r="K111" s="24"/>
      <c r="L111" s="13"/>
      <c r="M111" s="2"/>
    </row>
    <row r="112" spans="1:13" ht="13.95" customHeight="1" x14ac:dyDescent="0.3">
      <c r="A112" s="2"/>
      <c r="B112" s="23"/>
      <c r="C112" s="34" t="s">
        <v>106</v>
      </c>
      <c r="D112" s="39">
        <f>VLOOKUP(Table2611[[#This Row],[(FIN) Käytäntö]],Table45[#All],2,FALSE)</f>
        <v>0</v>
      </c>
      <c r="E112" s="40">
        <f>VLOOKUP(Table2611[[#This Row],[(FIN) Käytäntö]],Table45[#All],3,FALSE)</f>
        <v>0</v>
      </c>
      <c r="F112" s="40">
        <f>VLOOKUP(Table2611[[#This Row],[(FIN) Käytäntö]],Table45[#All],4,FALSE)</f>
        <v>0</v>
      </c>
      <c r="G112" s="40"/>
      <c r="H112" s="40"/>
      <c r="I112" s="40" t="str">
        <f>VLOOKUP(Table2611[[#This Row],[(FIN) Käytäntö]],Table45[#All],5,FALSE)</f>
        <v>ARCHITECTURE-1b</v>
      </c>
      <c r="J112" s="159" t="str">
        <f>VLOOKUP(Table2611[[#This Row],[(FIN) Käytäntö]],Table45[#All],6,FALSE)</f>
        <v>Vastaava</v>
      </c>
      <c r="K112" s="24"/>
      <c r="L112" s="13"/>
      <c r="M112" s="2"/>
    </row>
    <row r="113" spans="1:13" ht="13.95" customHeight="1" x14ac:dyDescent="0.3">
      <c r="A113" s="2"/>
      <c r="B113" s="23"/>
      <c r="C113" s="34" t="s">
        <v>107</v>
      </c>
      <c r="D113" s="39">
        <f>VLOOKUP(Table2611[[#This Row],[(FIN) Käytäntö]],Table45[#All],2,FALSE)</f>
        <v>0</v>
      </c>
      <c r="E113" s="40">
        <f>VLOOKUP(Table2611[[#This Row],[(FIN) Käytäntö]],Table45[#All],3,FALSE)</f>
        <v>0</v>
      </c>
      <c r="F113" s="40">
        <f>VLOOKUP(Table2611[[#This Row],[(FIN) Käytäntö]],Table45[#All],4,FALSE)</f>
        <v>0</v>
      </c>
      <c r="G113" s="40"/>
      <c r="H113" s="40"/>
      <c r="I113" s="40" t="str">
        <f>VLOOKUP(Table2611[[#This Row],[(FIN) Käytäntö]],Table45[#All],5,FALSE)</f>
        <v>ARCHITECTURE-1c</v>
      </c>
      <c r="J113" s="159" t="str">
        <f>VLOOKUP(Table2611[[#This Row],[(FIN) Käytäntö]],Table45[#All],6,FALSE)</f>
        <v>Vastaava</v>
      </c>
      <c r="K113" s="24"/>
      <c r="L113" s="13"/>
      <c r="M113" s="2"/>
    </row>
    <row r="114" spans="1:13" ht="13.95" customHeight="1" x14ac:dyDescent="0.3">
      <c r="A114" s="2"/>
      <c r="B114" s="23"/>
      <c r="C114" s="34" t="s">
        <v>108</v>
      </c>
      <c r="D114" s="39">
        <f>VLOOKUP(Table2611[[#This Row],[(FIN) Käytäntö]],Table45[#All],2,FALSE)</f>
        <v>0</v>
      </c>
      <c r="E114" s="40">
        <f>VLOOKUP(Table2611[[#This Row],[(FIN) Käytäntö]],Table45[#All],3,FALSE)</f>
        <v>0</v>
      </c>
      <c r="F114" s="40">
        <f>VLOOKUP(Table2611[[#This Row],[(FIN) Käytäntö]],Table45[#All],4,FALSE)</f>
        <v>0</v>
      </c>
      <c r="G114" s="40"/>
      <c r="H114" s="40"/>
      <c r="I114" s="40" t="str">
        <f>VLOOKUP(Table2611[[#This Row],[(FIN) Käytäntö]],Table45[#All],5,FALSE)</f>
        <v>ARCHITECTURE-1d</v>
      </c>
      <c r="J114" s="159" t="str">
        <f>VLOOKUP(Table2611[[#This Row],[(FIN) Käytäntö]],Table45[#All],6,FALSE)</f>
        <v>Vastaava</v>
      </c>
      <c r="K114" s="24"/>
      <c r="L114" s="13"/>
      <c r="M114" s="2"/>
    </row>
    <row r="115" spans="1:13" ht="13.95" customHeight="1" x14ac:dyDescent="0.3">
      <c r="A115" s="2"/>
      <c r="B115" s="23"/>
      <c r="C115" s="34" t="s">
        <v>109</v>
      </c>
      <c r="D115" s="39">
        <f>VLOOKUP(Table2611[[#This Row],[(FIN) Käytäntö]],Table45[#All],2,FALSE)</f>
        <v>0</v>
      </c>
      <c r="E115" s="40">
        <f>VLOOKUP(Table2611[[#This Row],[(FIN) Käytäntö]],Table45[#All],3,FALSE)</f>
        <v>0</v>
      </c>
      <c r="F115" s="40">
        <f>VLOOKUP(Table2611[[#This Row],[(FIN) Käytäntö]],Table45[#All],4,FALSE)</f>
        <v>0</v>
      </c>
      <c r="G115" s="40"/>
      <c r="H115" s="40"/>
      <c r="I115" s="40" t="str">
        <f>VLOOKUP(Table2611[[#This Row],[(FIN) Käytäntö]],Table45[#All],5,FALSE)</f>
        <v>ARCHITECTURE-1e</v>
      </c>
      <c r="J115" s="159" t="str">
        <f>VLOOKUP(Table2611[[#This Row],[(FIN) Käytäntö]],Table45[#All],6,FALSE)</f>
        <v>Vastaava</v>
      </c>
      <c r="K115" s="24"/>
      <c r="L115" s="13"/>
      <c r="M115" s="2"/>
    </row>
    <row r="116" spans="1:13" ht="13.95" customHeight="1" x14ac:dyDescent="0.3">
      <c r="A116" s="2"/>
      <c r="B116" s="23"/>
      <c r="C116" s="34" t="s">
        <v>110</v>
      </c>
      <c r="D116" s="39">
        <f>VLOOKUP(Table2611[[#This Row],[(FIN) Käytäntö]],Table45[#All],2,FALSE)</f>
        <v>0</v>
      </c>
      <c r="E116" s="40">
        <f>VLOOKUP(Table2611[[#This Row],[(FIN) Käytäntö]],Table45[#All],3,FALSE)</f>
        <v>0</v>
      </c>
      <c r="F116" s="40">
        <f>VLOOKUP(Table2611[[#This Row],[(FIN) Käytäntö]],Table45[#All],4,FALSE)</f>
        <v>0</v>
      </c>
      <c r="G116" s="40"/>
      <c r="H116" s="40"/>
      <c r="I116" s="40" t="str">
        <f>VLOOKUP(Table2611[[#This Row],[(FIN) Käytäntö]],Table45[#All],5,FALSE)</f>
        <v>ARCHITECTURE-1f</v>
      </c>
      <c r="J116" s="159" t="str">
        <f>VLOOKUP(Table2611[[#This Row],[(FIN) Käytäntö]],Table45[#All],6,FALSE)</f>
        <v>Muuttunut</v>
      </c>
      <c r="K116" s="24"/>
      <c r="L116" s="13"/>
      <c r="M116" s="2"/>
    </row>
    <row r="117" spans="1:13" ht="13.95" customHeight="1" x14ac:dyDescent="0.3">
      <c r="A117" s="2"/>
      <c r="B117" s="23"/>
      <c r="C117" s="34" t="s">
        <v>111</v>
      </c>
      <c r="D117" s="39">
        <f>VLOOKUP(Table2611[[#This Row],[(FIN) Käytäntö]],Table45[#All],2,FALSE)</f>
        <v>0</v>
      </c>
      <c r="E117" s="40">
        <f>VLOOKUP(Table2611[[#This Row],[(FIN) Käytäntö]],Table45[#All],3,FALSE)</f>
        <v>0</v>
      </c>
      <c r="F117" s="40">
        <f>VLOOKUP(Table2611[[#This Row],[(FIN) Käytäntö]],Table45[#All],4,FALSE)</f>
        <v>0</v>
      </c>
      <c r="G117" s="40"/>
      <c r="H117" s="40"/>
      <c r="I117" s="40" t="str">
        <f>VLOOKUP(Table2611[[#This Row],[(FIN) Käytäntö]],Table45[#All],5,FALSE)</f>
        <v>ARCHITECTURE-1g</v>
      </c>
      <c r="J117" s="159" t="str">
        <f>VLOOKUP(Table2611[[#This Row],[(FIN) Käytäntö]],Table45[#All],6,FALSE)</f>
        <v>Vastaava</v>
      </c>
      <c r="K117" s="24"/>
      <c r="L117" s="13"/>
      <c r="M117" s="2"/>
    </row>
    <row r="118" spans="1:13" ht="13.95" customHeight="1" x14ac:dyDescent="0.3">
      <c r="A118" s="2"/>
      <c r="B118" s="23"/>
      <c r="C118" s="34" t="s">
        <v>112</v>
      </c>
      <c r="D118" s="39">
        <f>VLOOKUP(Table2611[[#This Row],[(FIN) Käytäntö]],Table45[#All],2,FALSE)</f>
        <v>0</v>
      </c>
      <c r="E118" s="40">
        <f>VLOOKUP(Table2611[[#This Row],[(FIN) Käytäntö]],Table45[#All],3,FALSE)</f>
        <v>0</v>
      </c>
      <c r="F118" s="40">
        <f>VLOOKUP(Table2611[[#This Row],[(FIN) Käytäntö]],Table45[#All],4,FALSE)</f>
        <v>0</v>
      </c>
      <c r="G118" s="40"/>
      <c r="H118" s="40"/>
      <c r="I118" s="40" t="str">
        <f>VLOOKUP(Table2611[[#This Row],[(FIN) Käytäntö]],Table45[#All],5,FALSE)</f>
        <v>ARCHITECTURE-1h</v>
      </c>
      <c r="J118" s="159" t="str">
        <f>VLOOKUP(Table2611[[#This Row],[(FIN) Käytäntö]],Table45[#All],6,FALSE)</f>
        <v>Vastaava</v>
      </c>
      <c r="K118" s="24"/>
      <c r="L118" s="13"/>
      <c r="M118" s="2"/>
    </row>
    <row r="119" spans="1:13" ht="13.95" customHeight="1" x14ac:dyDescent="0.3">
      <c r="A119" s="2"/>
      <c r="B119" s="23"/>
      <c r="C119" s="34" t="s">
        <v>113</v>
      </c>
      <c r="D119" s="39">
        <f>VLOOKUP(Table2611[[#This Row],[(FIN) Käytäntö]],Table45[#All],2,FALSE)</f>
        <v>0</v>
      </c>
      <c r="E119" s="40">
        <f>VLOOKUP(Table2611[[#This Row],[(FIN) Käytäntö]],Table45[#All],3,FALSE)</f>
        <v>0</v>
      </c>
      <c r="F119" s="40">
        <f>VLOOKUP(Table2611[[#This Row],[(FIN) Käytäntö]],Table45[#All],4,FALSE)</f>
        <v>0</v>
      </c>
      <c r="G119" s="40"/>
      <c r="H119" s="40"/>
      <c r="I119" s="40" t="str">
        <f>VLOOKUP(Table2611[[#This Row],[(FIN) Käytäntö]],Table45[#All],5,FALSE)</f>
        <v>ARCHITECTURE-1i</v>
      </c>
      <c r="J119" s="159" t="str">
        <f>VLOOKUP(Table2611[[#This Row],[(FIN) Käytäntö]],Table45[#All],6,FALSE)</f>
        <v>Vastaava</v>
      </c>
      <c r="K119" s="24"/>
      <c r="L119" s="13"/>
      <c r="M119" s="2"/>
    </row>
    <row r="120" spans="1:13" ht="13.95" customHeight="1" x14ac:dyDescent="0.3">
      <c r="A120" s="2"/>
      <c r="B120" s="23"/>
      <c r="C120" s="34" t="s">
        <v>114</v>
      </c>
      <c r="D120" s="39">
        <f>VLOOKUP(Table2611[[#This Row],[(FIN) Käytäntö]],Table45[#All],2,FALSE)</f>
        <v>0</v>
      </c>
      <c r="E120" s="40">
        <f>VLOOKUP(Table2611[[#This Row],[(FIN) Käytäntö]],Table45[#All],3,FALSE)</f>
        <v>0</v>
      </c>
      <c r="F120" s="40">
        <f>VLOOKUP(Table2611[[#This Row],[(FIN) Käytäntö]],Table45[#All],4,FALSE)</f>
        <v>0</v>
      </c>
      <c r="G120" s="40"/>
      <c r="H120" s="40"/>
      <c r="I120" s="40">
        <f>VLOOKUP(Table2611[[#This Row],[(FIN) Käytäntö]],Table45[#All],5,FALSE)</f>
        <v>0</v>
      </c>
      <c r="J120" s="159" t="str">
        <f>VLOOKUP(Table2611[[#This Row],[(FIN) Käytäntö]],Table45[#All],6,FALSE)</f>
        <v>Uusi</v>
      </c>
      <c r="K120" s="24"/>
      <c r="L120" s="13"/>
      <c r="M120" s="2"/>
    </row>
    <row r="121" spans="1:13" ht="13.95" customHeight="1" x14ac:dyDescent="0.3">
      <c r="A121" s="2"/>
      <c r="B121" s="23"/>
      <c r="C121" s="34" t="s">
        <v>115</v>
      </c>
      <c r="D121" s="39">
        <f>VLOOKUP(Table2611[[#This Row],[(FIN) Käytäntö]],Table45[#All],2,FALSE)</f>
        <v>0</v>
      </c>
      <c r="E121" s="40">
        <f>VLOOKUP(Table2611[[#This Row],[(FIN) Käytäntö]],Table45[#All],3,FALSE)</f>
        <v>0</v>
      </c>
      <c r="F121" s="40">
        <f>VLOOKUP(Table2611[[#This Row],[(FIN) Käytäntö]],Table45[#All],4,FALSE)</f>
        <v>0</v>
      </c>
      <c r="G121" s="40"/>
      <c r="H121" s="40"/>
      <c r="I121" s="40" t="str">
        <f>VLOOKUP(Table2611[[#This Row],[(FIN) Käytäntö]],Table45[#All],5,FALSE)</f>
        <v>ARCHITECTURE-2a</v>
      </c>
      <c r="J121" s="159" t="str">
        <f>VLOOKUP(Table2611[[#This Row],[(FIN) Käytäntö]],Table45[#All],6,FALSE)</f>
        <v>Vastaava</v>
      </c>
      <c r="K121" s="24"/>
      <c r="L121" s="13"/>
      <c r="M121" s="2"/>
    </row>
    <row r="122" spans="1:13" ht="13.95" customHeight="1" x14ac:dyDescent="0.3">
      <c r="A122" s="2"/>
      <c r="B122" s="23"/>
      <c r="C122" s="34" t="s">
        <v>116</v>
      </c>
      <c r="D122" s="39">
        <f>VLOOKUP(Table2611[[#This Row],[(FIN) Käytäntö]],Table45[#All],2,FALSE)</f>
        <v>0</v>
      </c>
      <c r="E122" s="40">
        <f>VLOOKUP(Table2611[[#This Row],[(FIN) Käytäntö]],Table45[#All],3,FALSE)</f>
        <v>0</v>
      </c>
      <c r="F122" s="40">
        <f>VLOOKUP(Table2611[[#This Row],[(FIN) Käytäntö]],Table45[#All],4,FALSE)</f>
        <v>0</v>
      </c>
      <c r="G122" s="40"/>
      <c r="H122" s="40"/>
      <c r="I122" s="40" t="str">
        <f>VLOOKUP(Table2611[[#This Row],[(FIN) Käytäntö]],Table45[#All],5,FALSE)</f>
        <v>ARCHITECTURE-2b</v>
      </c>
      <c r="J122" s="159" t="str">
        <f>VLOOKUP(Table2611[[#This Row],[(FIN) Käytäntö]],Table45[#All],6,FALSE)</f>
        <v>Vastaava</v>
      </c>
      <c r="K122" s="24"/>
      <c r="L122" s="13"/>
      <c r="M122" s="2"/>
    </row>
    <row r="123" spans="1:13" ht="13.95" customHeight="1" x14ac:dyDescent="0.3">
      <c r="A123" s="2"/>
      <c r="B123" s="23"/>
      <c r="C123" s="34" t="s">
        <v>117</v>
      </c>
      <c r="D123" s="39">
        <f>VLOOKUP(Table2611[[#This Row],[(FIN) Käytäntö]],Table45[#All],2,FALSE)</f>
        <v>0</v>
      </c>
      <c r="E123" s="40">
        <f>VLOOKUP(Table2611[[#This Row],[(FIN) Käytäntö]],Table45[#All],3,FALSE)</f>
        <v>0</v>
      </c>
      <c r="F123" s="40">
        <f>VLOOKUP(Table2611[[#This Row],[(FIN) Käytäntö]],Table45[#All],4,FALSE)</f>
        <v>0</v>
      </c>
      <c r="G123" s="40"/>
      <c r="H123" s="40"/>
      <c r="I123" s="40" t="str">
        <f>VLOOKUP(Table2611[[#This Row],[(FIN) Käytäntö]],Table45[#All],5,FALSE)</f>
        <v>ARCHITECTURE-1f</v>
      </c>
      <c r="J123" s="159" t="str">
        <f>VLOOKUP(Table2611[[#This Row],[(FIN) Käytäntö]],Table45[#All],6,FALSE)</f>
        <v>Muuttunut</v>
      </c>
      <c r="K123" s="24"/>
      <c r="L123" s="13"/>
      <c r="M123" s="2"/>
    </row>
    <row r="124" spans="1:13" ht="13.95" customHeight="1" x14ac:dyDescent="0.3">
      <c r="A124" s="2"/>
      <c r="B124" s="23"/>
      <c r="C124" s="34" t="s">
        <v>118</v>
      </c>
      <c r="D124" s="39">
        <f>VLOOKUP(Table2611[[#This Row],[(FIN) Käytäntö]],Table45[#All],2,FALSE)</f>
        <v>0</v>
      </c>
      <c r="E124" s="40">
        <f>VLOOKUP(Table2611[[#This Row],[(FIN) Käytäntö]],Table45[#All],3,FALSE)</f>
        <v>0</v>
      </c>
      <c r="F124" s="40">
        <f>VLOOKUP(Table2611[[#This Row],[(FIN) Käytäntö]],Table45[#All],4,FALSE)</f>
        <v>0</v>
      </c>
      <c r="G124" s="40"/>
      <c r="H124" s="40"/>
      <c r="I124" s="40">
        <f>VLOOKUP(Table2611[[#This Row],[(FIN) Käytäntö]],Table45[#All],5,FALSE)</f>
        <v>0</v>
      </c>
      <c r="J124" s="159" t="str">
        <f>VLOOKUP(Table2611[[#This Row],[(FIN) Käytäntö]],Table45[#All],6,FALSE)</f>
        <v>Uusi</v>
      </c>
      <c r="K124" s="24"/>
      <c r="L124" s="13"/>
      <c r="M124" s="2"/>
    </row>
    <row r="125" spans="1:13" ht="13.95" customHeight="1" x14ac:dyDescent="0.3">
      <c r="A125" s="2"/>
      <c r="B125" s="23"/>
      <c r="C125" s="34" t="s">
        <v>119</v>
      </c>
      <c r="D125" s="39">
        <f>VLOOKUP(Table2611[[#This Row],[(FIN) Käytäntö]],Table45[#All],2,FALSE)</f>
        <v>0</v>
      </c>
      <c r="E125" s="40">
        <f>VLOOKUP(Table2611[[#This Row],[(FIN) Käytäntö]],Table45[#All],3,FALSE)</f>
        <v>0</v>
      </c>
      <c r="F125" s="40">
        <f>VLOOKUP(Table2611[[#This Row],[(FIN) Käytäntö]],Table45[#All],4,FALSE)</f>
        <v>0</v>
      </c>
      <c r="G125" s="40"/>
      <c r="H125" s="40"/>
      <c r="I125" s="40">
        <f>VLOOKUP(Table2611[[#This Row],[(FIN) Käytäntö]],Table45[#All],5,FALSE)</f>
        <v>0</v>
      </c>
      <c r="J125" s="159" t="str">
        <f>VLOOKUP(Table2611[[#This Row],[(FIN) Käytäntö]],Table45[#All],6,FALSE)</f>
        <v>Uusi</v>
      </c>
      <c r="K125" s="24"/>
      <c r="L125" s="13"/>
      <c r="M125" s="2"/>
    </row>
    <row r="126" spans="1:13" ht="13.95" customHeight="1" x14ac:dyDescent="0.3">
      <c r="A126" s="2"/>
      <c r="B126" s="23"/>
      <c r="C126" s="34" t="s">
        <v>120</v>
      </c>
      <c r="D126" s="39">
        <f>VLOOKUP(Table2611[[#This Row],[(FIN) Käytäntö]],Table45[#All],2,FALSE)</f>
        <v>0</v>
      </c>
      <c r="E126" s="40">
        <f>VLOOKUP(Table2611[[#This Row],[(FIN) Käytäntö]],Table45[#All],3,FALSE)</f>
        <v>0</v>
      </c>
      <c r="F126" s="40">
        <f>VLOOKUP(Table2611[[#This Row],[(FIN) Käytäntö]],Table45[#All],4,FALSE)</f>
        <v>0</v>
      </c>
      <c r="G126" s="40"/>
      <c r="H126" s="40"/>
      <c r="I126" s="40">
        <f>VLOOKUP(Table2611[[#This Row],[(FIN) Käytäntö]],Table45[#All],5,FALSE)</f>
        <v>0</v>
      </c>
      <c r="J126" s="159" t="str">
        <f>VLOOKUP(Table2611[[#This Row],[(FIN) Käytäntö]],Table45[#All],6,FALSE)</f>
        <v>Uusi</v>
      </c>
      <c r="K126" s="24"/>
      <c r="L126" s="13"/>
      <c r="M126" s="2"/>
    </row>
    <row r="127" spans="1:13" ht="13.95" customHeight="1" x14ac:dyDescent="0.3">
      <c r="A127" s="2"/>
      <c r="B127" s="23"/>
      <c r="C127" s="34" t="s">
        <v>121</v>
      </c>
      <c r="D127" s="39">
        <f>VLOOKUP(Table2611[[#This Row],[(FIN) Käytäntö]],Table45[#All],2,FALSE)</f>
        <v>0</v>
      </c>
      <c r="E127" s="40">
        <f>VLOOKUP(Table2611[[#This Row],[(FIN) Käytäntö]],Table45[#All],3,FALSE)</f>
        <v>0</v>
      </c>
      <c r="F127" s="40">
        <f>VLOOKUP(Table2611[[#This Row],[(FIN) Käytäntö]],Table45[#All],4,FALSE)</f>
        <v>0</v>
      </c>
      <c r="G127" s="40"/>
      <c r="H127" s="40"/>
      <c r="I127" s="40" t="str">
        <f>VLOOKUP(Table2611[[#This Row],[(FIN) Käytäntö]],Table45[#All],5,FALSE)</f>
        <v>ARCHITECTURE-2c</v>
      </c>
      <c r="J127" s="159" t="str">
        <f>VLOOKUP(Table2611[[#This Row],[(FIN) Käytäntö]],Table45[#All],6,FALSE)</f>
        <v>Vastaava</v>
      </c>
      <c r="K127" s="24"/>
      <c r="L127" s="13"/>
      <c r="M127" s="2"/>
    </row>
    <row r="128" spans="1:13" ht="13.95" customHeight="1" x14ac:dyDescent="0.3">
      <c r="A128" s="2"/>
      <c r="B128" s="23"/>
      <c r="C128" s="34" t="s">
        <v>122</v>
      </c>
      <c r="D128" s="39">
        <f>VLOOKUP(Table2611[[#This Row],[(FIN) Käytäntö]],Table45[#All],2,FALSE)</f>
        <v>0</v>
      </c>
      <c r="E128" s="40">
        <f>VLOOKUP(Table2611[[#This Row],[(FIN) Käytäntö]],Table45[#All],3,FALSE)</f>
        <v>0</v>
      </c>
      <c r="F128" s="40">
        <f>VLOOKUP(Table2611[[#This Row],[(FIN) Käytäntö]],Table45[#All],4,FALSE)</f>
        <v>0</v>
      </c>
      <c r="G128" s="40"/>
      <c r="H128" s="40"/>
      <c r="I128" s="40">
        <f>VLOOKUP(Table2611[[#This Row],[(FIN) Käytäntö]],Table45[#All],5,FALSE)</f>
        <v>0</v>
      </c>
      <c r="J128" s="159" t="str">
        <f>VLOOKUP(Table2611[[#This Row],[(FIN) Käytäntö]],Table45[#All],6,FALSE)</f>
        <v>Uusi</v>
      </c>
      <c r="K128" s="24"/>
      <c r="L128" s="13"/>
      <c r="M128" s="2"/>
    </row>
    <row r="129" spans="1:13" ht="13.95" customHeight="1" x14ac:dyDescent="0.3">
      <c r="A129" s="2"/>
      <c r="B129" s="23"/>
      <c r="C129" s="34" t="s">
        <v>123</v>
      </c>
      <c r="D129" s="39">
        <f>VLOOKUP(Table2611[[#This Row],[(FIN) Käytäntö]],Table45[#All],2,FALSE)</f>
        <v>0</v>
      </c>
      <c r="E129" s="40">
        <f>VLOOKUP(Table2611[[#This Row],[(FIN) Käytäntö]],Table45[#All],3,FALSE)</f>
        <v>0</v>
      </c>
      <c r="F129" s="40">
        <f>VLOOKUP(Table2611[[#This Row],[(FIN) Käytäntö]],Table45[#All],4,FALSE)</f>
        <v>0</v>
      </c>
      <c r="G129" s="40"/>
      <c r="H129" s="40"/>
      <c r="I129" s="40">
        <f>VLOOKUP(Table2611[[#This Row],[(FIN) Käytäntö]],Table45[#All],5,FALSE)</f>
        <v>0</v>
      </c>
      <c r="J129" s="159" t="str">
        <f>VLOOKUP(Table2611[[#This Row],[(FIN) Käytäntö]],Table45[#All],6,FALSE)</f>
        <v>Uusi</v>
      </c>
      <c r="K129" s="24"/>
      <c r="L129" s="13"/>
      <c r="M129" s="2"/>
    </row>
    <row r="130" spans="1:13" ht="13.95" customHeight="1" x14ac:dyDescent="0.3">
      <c r="A130" s="2"/>
      <c r="B130" s="23"/>
      <c r="C130" s="34" t="s">
        <v>124</v>
      </c>
      <c r="D130" s="39">
        <f>VLOOKUP(Table2611[[#This Row],[(FIN) Käytäntö]],Table45[#All],2,FALSE)</f>
        <v>0</v>
      </c>
      <c r="E130" s="40">
        <f>VLOOKUP(Table2611[[#This Row],[(FIN) Käytäntö]],Table45[#All],3,FALSE)</f>
        <v>0</v>
      </c>
      <c r="F130" s="40">
        <f>VLOOKUP(Table2611[[#This Row],[(FIN) Käytäntö]],Table45[#All],4,FALSE)</f>
        <v>0</v>
      </c>
      <c r="G130" s="40"/>
      <c r="H130" s="40"/>
      <c r="I130" s="40">
        <f>VLOOKUP(Table2611[[#This Row],[(FIN) Käytäntö]],Table45[#All],5,FALSE)</f>
        <v>0</v>
      </c>
      <c r="J130" s="159" t="str">
        <f>VLOOKUP(Table2611[[#This Row],[(FIN) Käytäntö]],Table45[#All],6,FALSE)</f>
        <v>Uusi</v>
      </c>
      <c r="K130" s="24"/>
      <c r="L130" s="13"/>
      <c r="M130" s="2"/>
    </row>
    <row r="131" spans="1:13" ht="13.95" customHeight="1" x14ac:dyDescent="0.3">
      <c r="A131" s="2"/>
      <c r="B131" s="23"/>
      <c r="C131" s="34" t="s">
        <v>125</v>
      </c>
      <c r="D131" s="39">
        <f>VLOOKUP(Table2611[[#This Row],[(FIN) Käytäntö]],Table45[#All],2,FALSE)</f>
        <v>0</v>
      </c>
      <c r="E131" s="40">
        <f>VLOOKUP(Table2611[[#This Row],[(FIN) Käytäntö]],Table45[#All],3,FALSE)</f>
        <v>0</v>
      </c>
      <c r="F131" s="40">
        <f>VLOOKUP(Table2611[[#This Row],[(FIN) Käytäntö]],Table45[#All],4,FALSE)</f>
        <v>0</v>
      </c>
      <c r="G131" s="40"/>
      <c r="H131" s="40"/>
      <c r="I131" s="40">
        <f>VLOOKUP(Table2611[[#This Row],[(FIN) Käytäntö]],Table45[#All],5,FALSE)</f>
        <v>0</v>
      </c>
      <c r="J131" s="159" t="str">
        <f>VLOOKUP(Table2611[[#This Row],[(FIN) Käytäntö]],Table45[#All],6,FALSE)</f>
        <v>Uusi</v>
      </c>
      <c r="K131" s="24"/>
      <c r="L131" s="13"/>
      <c r="M131" s="2"/>
    </row>
    <row r="132" spans="1:13" ht="13.95" customHeight="1" x14ac:dyDescent="0.3">
      <c r="A132" s="2"/>
      <c r="B132" s="23"/>
      <c r="C132" s="34" t="s">
        <v>126</v>
      </c>
      <c r="D132" s="39">
        <f>VLOOKUP(Table2611[[#This Row],[(FIN) Käytäntö]],Table45[#All],2,FALSE)</f>
        <v>0</v>
      </c>
      <c r="E132" s="40">
        <f>VLOOKUP(Table2611[[#This Row],[(FIN) Käytäntö]],Table45[#All],3,FALSE)</f>
        <v>0</v>
      </c>
      <c r="F132" s="40">
        <f>VLOOKUP(Table2611[[#This Row],[(FIN) Käytäntö]],Table45[#All],4,FALSE)</f>
        <v>0</v>
      </c>
      <c r="G132" s="40"/>
      <c r="H132" s="40"/>
      <c r="I132" s="40">
        <f>VLOOKUP(Table2611[[#This Row],[(FIN) Käytäntö]],Table45[#All],5,FALSE)</f>
        <v>0</v>
      </c>
      <c r="J132" s="159" t="str">
        <f>VLOOKUP(Table2611[[#This Row],[(FIN) Käytäntö]],Table45[#All],6,FALSE)</f>
        <v>Uusi</v>
      </c>
      <c r="K132" s="24"/>
      <c r="L132" s="13"/>
      <c r="M132" s="2"/>
    </row>
    <row r="133" spans="1:13" ht="13.95" customHeight="1" x14ac:dyDescent="0.3">
      <c r="A133" s="2"/>
      <c r="B133" s="23"/>
      <c r="C133" s="34" t="s">
        <v>127</v>
      </c>
      <c r="D133" s="39">
        <f>VLOOKUP(Table2611[[#This Row],[(FIN) Käytäntö]],Table45[#All],2,FALSE)</f>
        <v>0</v>
      </c>
      <c r="E133" s="40">
        <f>VLOOKUP(Table2611[[#This Row],[(FIN) Käytäntö]],Table45[#All],3,FALSE)</f>
        <v>0</v>
      </c>
      <c r="F133" s="40">
        <f>VLOOKUP(Table2611[[#This Row],[(FIN) Käytäntö]],Table45[#All],4,FALSE)</f>
        <v>0</v>
      </c>
      <c r="G133" s="40"/>
      <c r="H133" s="40"/>
      <c r="I133" s="40">
        <f>VLOOKUP(Table2611[[#This Row],[(FIN) Käytäntö]],Table45[#All],5,FALSE)</f>
        <v>0</v>
      </c>
      <c r="J133" s="159" t="str">
        <f>VLOOKUP(Table2611[[#This Row],[(FIN) Käytäntö]],Table45[#All],6,FALSE)</f>
        <v>Uusi</v>
      </c>
      <c r="K133" s="24"/>
      <c r="L133" s="13"/>
      <c r="M133" s="2"/>
    </row>
    <row r="134" spans="1:13" ht="13.95" customHeight="1" x14ac:dyDescent="0.3">
      <c r="A134" s="2"/>
      <c r="B134" s="23"/>
      <c r="C134" s="34" t="s">
        <v>128</v>
      </c>
      <c r="D134" s="39">
        <f>VLOOKUP(Table2611[[#This Row],[(FIN) Käytäntö]],Table45[#All],2,FALSE)</f>
        <v>0</v>
      </c>
      <c r="E134" s="40">
        <f>VLOOKUP(Table2611[[#This Row],[(FIN) Käytäntö]],Table45[#All],3,FALSE)</f>
        <v>0</v>
      </c>
      <c r="F134" s="40">
        <f>VLOOKUP(Table2611[[#This Row],[(FIN) Käytäntö]],Table45[#All],4,FALSE)</f>
        <v>0</v>
      </c>
      <c r="G134" s="40"/>
      <c r="H134" s="40"/>
      <c r="I134" s="40">
        <f>VLOOKUP(Table2611[[#This Row],[(FIN) Käytäntö]],Table45[#All],5,FALSE)</f>
        <v>0</v>
      </c>
      <c r="J134" s="159" t="str">
        <f>VLOOKUP(Table2611[[#This Row],[(FIN) Käytäntö]],Table45[#All],6,FALSE)</f>
        <v>Uusi</v>
      </c>
      <c r="K134" s="24"/>
      <c r="L134" s="13"/>
      <c r="M134" s="2"/>
    </row>
    <row r="135" spans="1:13" ht="13.95" customHeight="1" x14ac:dyDescent="0.3">
      <c r="A135" s="2"/>
      <c r="B135" s="23"/>
      <c r="C135" s="34" t="s">
        <v>129</v>
      </c>
      <c r="D135" s="39">
        <f>VLOOKUP(Table2611[[#This Row],[(FIN) Käytäntö]],Table45[#All],2,FALSE)</f>
        <v>0</v>
      </c>
      <c r="E135" s="40">
        <f>VLOOKUP(Table2611[[#This Row],[(FIN) Käytäntö]],Table45[#All],3,FALSE)</f>
        <v>0</v>
      </c>
      <c r="F135" s="40">
        <f>VLOOKUP(Table2611[[#This Row],[(FIN) Käytäntö]],Table45[#All],4,FALSE)</f>
        <v>0</v>
      </c>
      <c r="G135" s="40"/>
      <c r="H135" s="40"/>
      <c r="I135" s="40" t="str">
        <f>VLOOKUP(Table2611[[#This Row],[(FIN) Käytäntö]],Table45[#All],5,FALSE)</f>
        <v>ARCHITECTURE-1f</v>
      </c>
      <c r="J135" s="159" t="str">
        <f>VLOOKUP(Table2611[[#This Row],[(FIN) Käytäntö]],Table45[#All],6,FALSE)</f>
        <v>Muuttunut</v>
      </c>
      <c r="K135" s="24"/>
      <c r="L135" s="13"/>
      <c r="M135" s="2"/>
    </row>
    <row r="136" spans="1:13" ht="13.95" customHeight="1" x14ac:dyDescent="0.3">
      <c r="A136" s="2"/>
      <c r="B136" s="23"/>
      <c r="C136" s="34" t="s">
        <v>130</v>
      </c>
      <c r="D136" s="39">
        <f>VLOOKUP(Table2611[[#This Row],[(FIN) Käytäntö]],Table45[#All],2,FALSE)</f>
        <v>0</v>
      </c>
      <c r="E136" s="40">
        <f>VLOOKUP(Table2611[[#This Row],[(FIN) Käytäntö]],Table45[#All],3,FALSE)</f>
        <v>0</v>
      </c>
      <c r="F136" s="40">
        <f>VLOOKUP(Table2611[[#This Row],[(FIN) Käytäntö]],Table45[#All],4,FALSE)</f>
        <v>0</v>
      </c>
      <c r="G136" s="40"/>
      <c r="H136" s="40"/>
      <c r="I136" s="40" t="str">
        <f>VLOOKUP(Table2611[[#This Row],[(FIN) Käytäntö]],Table45[#All],5,FALSE)</f>
        <v>ARCHITECTURE-1f</v>
      </c>
      <c r="J136" s="159" t="str">
        <f>VLOOKUP(Table2611[[#This Row],[(FIN) Käytäntö]],Table45[#All],6,FALSE)</f>
        <v>Muuttunut</v>
      </c>
      <c r="K136" s="24"/>
      <c r="L136" s="13"/>
      <c r="M136" s="2"/>
    </row>
    <row r="137" spans="1:13" ht="13.95" customHeight="1" x14ac:dyDescent="0.3">
      <c r="A137" s="2"/>
      <c r="B137" s="23"/>
      <c r="C137" s="34" t="s">
        <v>131</v>
      </c>
      <c r="D137" s="39">
        <f>VLOOKUP(Table2611[[#This Row],[(FIN) Käytäntö]],Table45[#All],2,FALSE)</f>
        <v>0</v>
      </c>
      <c r="E137" s="40">
        <f>VLOOKUP(Table2611[[#This Row],[(FIN) Käytäntö]],Table45[#All],3,FALSE)</f>
        <v>0</v>
      </c>
      <c r="F137" s="40">
        <f>VLOOKUP(Table2611[[#This Row],[(FIN) Käytäntö]],Table45[#All],4,FALSE)</f>
        <v>0</v>
      </c>
      <c r="G137" s="40"/>
      <c r="H137" s="40"/>
      <c r="I137" s="40">
        <f>VLOOKUP(Table2611[[#This Row],[(FIN) Käytäntö]],Table45[#All],5,FALSE)</f>
        <v>0</v>
      </c>
      <c r="J137" s="159" t="str">
        <f>VLOOKUP(Table2611[[#This Row],[(FIN) Käytäntö]],Table45[#All],6,FALSE)</f>
        <v>Uusi</v>
      </c>
      <c r="K137" s="24"/>
      <c r="L137" s="13"/>
      <c r="M137" s="2"/>
    </row>
    <row r="138" spans="1:13" ht="13.95" customHeight="1" x14ac:dyDescent="0.3">
      <c r="A138" s="2"/>
      <c r="B138" s="23"/>
      <c r="C138" s="34" t="s">
        <v>132</v>
      </c>
      <c r="D138" s="39">
        <f>VLOOKUP(Table2611[[#This Row],[(FIN) Käytäntö]],Table45[#All],2,FALSE)</f>
        <v>0</v>
      </c>
      <c r="E138" s="40">
        <f>VLOOKUP(Table2611[[#This Row],[(FIN) Käytäntö]],Table45[#All],3,FALSE)</f>
        <v>0</v>
      </c>
      <c r="F138" s="40">
        <f>VLOOKUP(Table2611[[#This Row],[(FIN) Käytäntö]],Table45[#All],4,FALSE)</f>
        <v>0</v>
      </c>
      <c r="G138" s="40"/>
      <c r="H138" s="40"/>
      <c r="I138" s="40">
        <f>VLOOKUP(Table2611[[#This Row],[(FIN) Käytäntö]],Table45[#All],5,FALSE)</f>
        <v>0</v>
      </c>
      <c r="J138" s="159" t="str">
        <f>VLOOKUP(Table2611[[#This Row],[(FIN) Käytäntö]],Table45[#All],6,FALSE)</f>
        <v>Uusi</v>
      </c>
      <c r="K138" s="24"/>
      <c r="L138" s="13"/>
      <c r="M138" s="2"/>
    </row>
    <row r="139" spans="1:13" ht="13.95" customHeight="1" x14ac:dyDescent="0.3">
      <c r="A139" s="2"/>
      <c r="B139" s="23"/>
      <c r="C139" s="34" t="s">
        <v>133</v>
      </c>
      <c r="D139" s="39">
        <f>VLOOKUP(Table2611[[#This Row],[(FIN) Käytäntö]],Table45[#All],2,FALSE)</f>
        <v>0</v>
      </c>
      <c r="E139" s="40">
        <f>VLOOKUP(Table2611[[#This Row],[(FIN) Käytäntö]],Table45[#All],3,FALSE)</f>
        <v>0</v>
      </c>
      <c r="F139" s="40">
        <f>VLOOKUP(Table2611[[#This Row],[(FIN) Käytäntö]],Table45[#All],4,FALSE)</f>
        <v>0</v>
      </c>
      <c r="G139" s="40"/>
      <c r="H139" s="40"/>
      <c r="I139" s="40">
        <f>VLOOKUP(Table2611[[#This Row],[(FIN) Käytäntö]],Table45[#All],5,FALSE)</f>
        <v>0</v>
      </c>
      <c r="J139" s="159" t="str">
        <f>VLOOKUP(Table2611[[#This Row],[(FIN) Käytäntö]],Table45[#All],6,FALSE)</f>
        <v>Uusi</v>
      </c>
      <c r="K139" s="24"/>
      <c r="L139" s="13"/>
      <c r="M139" s="2"/>
    </row>
    <row r="140" spans="1:13" ht="13.95" customHeight="1" x14ac:dyDescent="0.3">
      <c r="A140" s="2"/>
      <c r="B140" s="23"/>
      <c r="C140" s="34" t="s">
        <v>134</v>
      </c>
      <c r="D140" s="39">
        <f>VLOOKUP(Table2611[[#This Row],[(FIN) Käytäntö]],Table45[#All],2,FALSE)</f>
        <v>0</v>
      </c>
      <c r="E140" s="40">
        <f>VLOOKUP(Table2611[[#This Row],[(FIN) Käytäntö]],Table45[#All],3,FALSE)</f>
        <v>0</v>
      </c>
      <c r="F140" s="40">
        <f>VLOOKUP(Table2611[[#This Row],[(FIN) Käytäntö]],Table45[#All],4,FALSE)</f>
        <v>0</v>
      </c>
      <c r="G140" s="40"/>
      <c r="H140" s="40"/>
      <c r="I140" s="40">
        <f>VLOOKUP(Table2611[[#This Row],[(FIN) Käytäntö]],Table45[#All],5,FALSE)</f>
        <v>0</v>
      </c>
      <c r="J140" s="159" t="str">
        <f>VLOOKUP(Table2611[[#This Row],[(FIN) Käytäntö]],Table45[#All],6,FALSE)</f>
        <v>Uusi</v>
      </c>
      <c r="K140" s="24"/>
      <c r="L140" s="13"/>
      <c r="M140" s="2"/>
    </row>
    <row r="141" spans="1:13" ht="13.95" customHeight="1" x14ac:dyDescent="0.3">
      <c r="A141" s="2"/>
      <c r="B141" s="23"/>
      <c r="C141" s="34" t="s">
        <v>135</v>
      </c>
      <c r="D141" s="39">
        <f>VLOOKUP(Table2611[[#This Row],[(FIN) Käytäntö]],Table45[#All],2,FALSE)</f>
        <v>0</v>
      </c>
      <c r="E141" s="40">
        <f>VLOOKUP(Table2611[[#This Row],[(FIN) Käytäntö]],Table45[#All],3,FALSE)</f>
        <v>0</v>
      </c>
      <c r="F141" s="40">
        <f>VLOOKUP(Table2611[[#This Row],[(FIN) Käytäntö]],Table45[#All],4,FALSE)</f>
        <v>0</v>
      </c>
      <c r="G141" s="40"/>
      <c r="H141" s="40"/>
      <c r="I141" s="40">
        <f>VLOOKUP(Table2611[[#This Row],[(FIN) Käytäntö]],Table45[#All],5,FALSE)</f>
        <v>0</v>
      </c>
      <c r="J141" s="159" t="str">
        <f>VLOOKUP(Table2611[[#This Row],[(FIN) Käytäntö]],Table45[#All],6,FALSE)</f>
        <v>Uusi</v>
      </c>
      <c r="K141" s="24"/>
      <c r="L141" s="13"/>
      <c r="M141" s="2"/>
    </row>
    <row r="142" spans="1:13" ht="13.95" customHeight="1" x14ac:dyDescent="0.3">
      <c r="A142" s="2"/>
      <c r="B142" s="23"/>
      <c r="C142" s="34" t="s">
        <v>136</v>
      </c>
      <c r="D142" s="39">
        <f>VLOOKUP(Table2611[[#This Row],[(FIN) Käytäntö]],Table45[#All],2,FALSE)</f>
        <v>0</v>
      </c>
      <c r="E142" s="40">
        <f>VLOOKUP(Table2611[[#This Row],[(FIN) Käytäntö]],Table45[#All],3,FALSE)</f>
        <v>0</v>
      </c>
      <c r="F142" s="40">
        <f>VLOOKUP(Table2611[[#This Row],[(FIN) Käytäntö]],Table45[#All],4,FALSE)</f>
        <v>0</v>
      </c>
      <c r="G142" s="40"/>
      <c r="H142" s="40"/>
      <c r="I142" s="40">
        <f>VLOOKUP(Table2611[[#This Row],[(FIN) Käytäntö]],Table45[#All],5,FALSE)</f>
        <v>0</v>
      </c>
      <c r="J142" s="159" t="str">
        <f>VLOOKUP(Table2611[[#This Row],[(FIN) Käytäntö]],Table45[#All],6,FALSE)</f>
        <v>Uusi</v>
      </c>
      <c r="K142" s="24"/>
      <c r="L142" s="13"/>
      <c r="M142" s="2"/>
    </row>
    <row r="143" spans="1:13" ht="13.95" customHeight="1" x14ac:dyDescent="0.3">
      <c r="A143" s="2"/>
      <c r="B143" s="23"/>
      <c r="C143" s="34" t="s">
        <v>137</v>
      </c>
      <c r="D143" s="39">
        <f>VLOOKUP(Table2611[[#This Row],[(FIN) Käytäntö]],Table45[#All],2,FALSE)</f>
        <v>0</v>
      </c>
      <c r="E143" s="40">
        <f>VLOOKUP(Table2611[[#This Row],[(FIN) Käytäntö]],Table45[#All],3,FALSE)</f>
        <v>0</v>
      </c>
      <c r="F143" s="40">
        <f>VLOOKUP(Table2611[[#This Row],[(FIN) Käytäntö]],Table45[#All],4,FALSE)</f>
        <v>0</v>
      </c>
      <c r="G143" s="40"/>
      <c r="H143" s="40"/>
      <c r="I143" s="40" t="str">
        <f>VLOOKUP(Table2611[[#This Row],[(FIN) Käytäntö]],Table45[#All],5,FALSE)</f>
        <v>ARCHITECTURE-3a</v>
      </c>
      <c r="J143" s="159" t="str">
        <f>VLOOKUP(Table2611[[#This Row],[(FIN) Käytäntö]],Table45[#All],6,FALSE)</f>
        <v>Vastaava</v>
      </c>
      <c r="K143" s="24"/>
      <c r="L143" s="13"/>
      <c r="M143" s="2"/>
    </row>
    <row r="144" spans="1:13" ht="13.95" customHeight="1" x14ac:dyDescent="0.3">
      <c r="A144" s="2"/>
      <c r="B144" s="23"/>
      <c r="C144" s="34" t="s">
        <v>138</v>
      </c>
      <c r="D144" s="39">
        <f>VLOOKUP(Table2611[[#This Row],[(FIN) Käytäntö]],Table45[#All],2,FALSE)</f>
        <v>0</v>
      </c>
      <c r="E144" s="40">
        <f>VLOOKUP(Table2611[[#This Row],[(FIN) Käytäntö]],Table45[#All],3,FALSE)</f>
        <v>0</v>
      </c>
      <c r="F144" s="40">
        <f>VLOOKUP(Table2611[[#This Row],[(FIN) Käytäntö]],Table45[#All],4,FALSE)</f>
        <v>0</v>
      </c>
      <c r="G144" s="40"/>
      <c r="H144" s="40"/>
      <c r="I144" s="40" t="str">
        <f>VLOOKUP(Table2611[[#This Row],[(FIN) Käytäntö]],Table45[#All],5,FALSE)</f>
        <v>ARCHITECTURE-3b</v>
      </c>
      <c r="J144" s="159" t="str">
        <f>VLOOKUP(Table2611[[#This Row],[(FIN) Käytäntö]],Table45[#All],6,FALSE)</f>
        <v>Vastaava</v>
      </c>
      <c r="K144" s="24"/>
      <c r="L144" s="13"/>
      <c r="M144" s="2"/>
    </row>
    <row r="145" spans="1:13" ht="13.95" customHeight="1" x14ac:dyDescent="0.3">
      <c r="A145" s="2"/>
      <c r="B145" s="23"/>
      <c r="C145" s="34" t="s">
        <v>139</v>
      </c>
      <c r="D145" s="39">
        <f>VLOOKUP(Table2611[[#This Row],[(FIN) Käytäntö]],Table45[#All],2,FALSE)</f>
        <v>0</v>
      </c>
      <c r="E145" s="40">
        <f>VLOOKUP(Table2611[[#This Row],[(FIN) Käytäntö]],Table45[#All],3,FALSE)</f>
        <v>0</v>
      </c>
      <c r="F145" s="40">
        <f>VLOOKUP(Table2611[[#This Row],[(FIN) Käytäntö]],Table45[#All],4,FALSE)</f>
        <v>0</v>
      </c>
      <c r="G145" s="40"/>
      <c r="H145" s="40"/>
      <c r="I145" s="40">
        <f>VLOOKUP(Table2611[[#This Row],[(FIN) Käytäntö]],Table45[#All],5,FALSE)</f>
        <v>0</v>
      </c>
      <c r="J145" s="159" t="str">
        <f>VLOOKUP(Table2611[[#This Row],[(FIN) Käytäntö]],Table45[#All],6,FALSE)</f>
        <v>Uusi</v>
      </c>
      <c r="K145" s="24"/>
      <c r="L145" s="13"/>
      <c r="M145" s="2"/>
    </row>
    <row r="146" spans="1:13" ht="13.95" customHeight="1" x14ac:dyDescent="0.3">
      <c r="A146" s="2"/>
      <c r="B146" s="23"/>
      <c r="C146" s="34" t="s">
        <v>140</v>
      </c>
      <c r="D146" s="39">
        <f>VLOOKUP(Table2611[[#This Row],[(FIN) Käytäntö]],Table45[#All],2,FALSE)</f>
        <v>0</v>
      </c>
      <c r="E146" s="40">
        <f>VLOOKUP(Table2611[[#This Row],[(FIN) Käytäntö]],Table45[#All],3,FALSE)</f>
        <v>0</v>
      </c>
      <c r="F146" s="40">
        <f>VLOOKUP(Table2611[[#This Row],[(FIN) Käytäntö]],Table45[#All],4,FALSE)</f>
        <v>0</v>
      </c>
      <c r="G146" s="40"/>
      <c r="H146" s="40"/>
      <c r="I146" s="40">
        <f>VLOOKUP(Table2611[[#This Row],[(FIN) Käytäntö]],Table45[#All],5,FALSE)</f>
        <v>0</v>
      </c>
      <c r="J146" s="159" t="str">
        <f>VLOOKUP(Table2611[[#This Row],[(FIN) Käytäntö]],Table45[#All],6,FALSE)</f>
        <v>Uusi</v>
      </c>
      <c r="K146" s="24"/>
      <c r="L146" s="13"/>
      <c r="M146" s="2"/>
    </row>
    <row r="147" spans="1:13" ht="13.95" customHeight="1" x14ac:dyDescent="0.3">
      <c r="A147" s="2"/>
      <c r="B147" s="23"/>
      <c r="C147" s="34" t="s">
        <v>141</v>
      </c>
      <c r="D147" s="39">
        <f>VLOOKUP(Table2611[[#This Row],[(FIN) Käytäntö]],Table45[#All],2,FALSE)</f>
        <v>0</v>
      </c>
      <c r="E147" s="40">
        <f>VLOOKUP(Table2611[[#This Row],[(FIN) Käytäntö]],Table45[#All],3,FALSE)</f>
        <v>0</v>
      </c>
      <c r="F147" s="40">
        <f>VLOOKUP(Table2611[[#This Row],[(FIN) Käytäntö]],Table45[#All],4,FALSE)</f>
        <v>0</v>
      </c>
      <c r="G147" s="40"/>
      <c r="H147" s="40"/>
      <c r="I147" s="40">
        <f>VLOOKUP(Table2611[[#This Row],[(FIN) Käytäntö]],Table45[#All],5,FALSE)</f>
        <v>0</v>
      </c>
      <c r="J147" s="159" t="str">
        <f>VLOOKUP(Table2611[[#This Row],[(FIN) Käytäntö]],Table45[#All],6,FALSE)</f>
        <v>Uusi</v>
      </c>
      <c r="K147" s="24"/>
      <c r="L147" s="13"/>
      <c r="M147" s="2"/>
    </row>
    <row r="148" spans="1:13" ht="13.95" customHeight="1" x14ac:dyDescent="0.3">
      <c r="A148" s="2"/>
      <c r="B148" s="23"/>
      <c r="C148" s="34" t="s">
        <v>142</v>
      </c>
      <c r="D148" s="39">
        <f>VLOOKUP(Table2611[[#This Row],[(FIN) Käytäntö]],Table45[#All],2,FALSE)</f>
        <v>0</v>
      </c>
      <c r="E148" s="40">
        <f>VLOOKUP(Table2611[[#This Row],[(FIN) Käytäntö]],Table45[#All],3,FALSE)</f>
        <v>0</v>
      </c>
      <c r="F148" s="40">
        <f>VLOOKUP(Table2611[[#This Row],[(FIN) Käytäntö]],Table45[#All],4,FALSE)</f>
        <v>0</v>
      </c>
      <c r="G148" s="40"/>
      <c r="H148" s="40"/>
      <c r="I148" s="40" t="str">
        <f>VLOOKUP(Table2611[[#This Row],[(FIN) Käytäntö]],Table45[#All],5,FALSE)</f>
        <v>ARCHITECTURE-3c</v>
      </c>
      <c r="J148" s="159" t="str">
        <f>VLOOKUP(Table2611[[#This Row],[(FIN) Käytäntö]],Table45[#All],6,FALSE)</f>
        <v>Vastaava</v>
      </c>
      <c r="K148" s="24"/>
      <c r="L148" s="13"/>
      <c r="M148" s="2"/>
    </row>
    <row r="149" spans="1:13" ht="13.95" customHeight="1" x14ac:dyDescent="0.3">
      <c r="A149" s="2"/>
      <c r="B149" s="23"/>
      <c r="C149" s="34" t="s">
        <v>143</v>
      </c>
      <c r="D149" s="39">
        <f>VLOOKUP(Table2611[[#This Row],[(FIN) Käytäntö]],Table45[#All],2,FALSE)</f>
        <v>0</v>
      </c>
      <c r="E149" s="40">
        <f>VLOOKUP(Table2611[[#This Row],[(FIN) Käytäntö]],Table45[#All],3,FALSE)</f>
        <v>0</v>
      </c>
      <c r="F149" s="40">
        <f>VLOOKUP(Table2611[[#This Row],[(FIN) Käytäntö]],Table45[#All],4,FALSE)</f>
        <v>0</v>
      </c>
      <c r="G149" s="40"/>
      <c r="H149" s="40"/>
      <c r="I149" s="40">
        <f>VLOOKUP(Table2611[[#This Row],[(FIN) Käytäntö]],Table45[#All],5,FALSE)</f>
        <v>0</v>
      </c>
      <c r="J149" s="159" t="str">
        <f>VLOOKUP(Table2611[[#This Row],[(FIN) Käytäntö]],Table45[#All],6,FALSE)</f>
        <v>Uusi</v>
      </c>
      <c r="K149" s="24"/>
      <c r="L149" s="13"/>
      <c r="M149" s="2"/>
    </row>
    <row r="150" spans="1:13" ht="13.95" customHeight="1" x14ac:dyDescent="0.3">
      <c r="A150" s="2"/>
      <c r="B150" s="23"/>
      <c r="C150" s="34" t="s">
        <v>144</v>
      </c>
      <c r="D150" s="39">
        <f>VLOOKUP(Table2611[[#This Row],[(FIN) Käytäntö]],Table45[#All],2,FALSE)</f>
        <v>0</v>
      </c>
      <c r="E150" s="40">
        <f>VLOOKUP(Table2611[[#This Row],[(FIN) Käytäntö]],Table45[#All],3,FALSE)</f>
        <v>0</v>
      </c>
      <c r="F150" s="40">
        <f>VLOOKUP(Table2611[[#This Row],[(FIN) Käytäntö]],Table45[#All],4,FALSE)</f>
        <v>0</v>
      </c>
      <c r="G150" s="40"/>
      <c r="H150" s="40"/>
      <c r="I150" s="40" t="str">
        <f>VLOOKUP(Table2611[[#This Row],[(FIN) Käytäntö]],Table45[#All],5,FALSE)</f>
        <v>ARCHITECTURE-3d</v>
      </c>
      <c r="J150" s="159" t="str">
        <f>VLOOKUP(Table2611[[#This Row],[(FIN) Käytäntö]],Table45[#All],6,FALSE)</f>
        <v>Vastaava</v>
      </c>
      <c r="K150" s="24"/>
      <c r="L150" s="13"/>
      <c r="M150" s="2"/>
    </row>
    <row r="151" spans="1:13" ht="13.95" customHeight="1" x14ac:dyDescent="0.3">
      <c r="A151" s="2"/>
      <c r="B151" s="23"/>
      <c r="C151" s="34" t="s">
        <v>145</v>
      </c>
      <c r="D151" s="39">
        <f>VLOOKUP(Table2611[[#This Row],[(FIN) Käytäntö]],Table45[#All],2,FALSE)</f>
        <v>0</v>
      </c>
      <c r="E151" s="40">
        <f>VLOOKUP(Table2611[[#This Row],[(FIN) Käytäntö]],Table45[#All],3,FALSE)</f>
        <v>0</v>
      </c>
      <c r="F151" s="40">
        <f>VLOOKUP(Table2611[[#This Row],[(FIN) Käytäntö]],Table45[#All],4,FALSE)</f>
        <v>0</v>
      </c>
      <c r="G151" s="40"/>
      <c r="H151" s="40"/>
      <c r="I151" s="40" t="str">
        <f>VLOOKUP(Table2611[[#This Row],[(FIN) Käytäntö]],Table45[#All],5,FALSE)</f>
        <v>ARCHITECTURE-4a</v>
      </c>
      <c r="J151" s="159" t="str">
        <f>VLOOKUP(Table2611[[#This Row],[(FIN) Käytäntö]],Table45[#All],6,FALSE)</f>
        <v>Vastaava</v>
      </c>
      <c r="K151" s="24"/>
      <c r="L151" s="13"/>
      <c r="M151" s="2"/>
    </row>
    <row r="152" spans="1:13" ht="13.95" customHeight="1" x14ac:dyDescent="0.3">
      <c r="A152" s="2"/>
      <c r="B152" s="23"/>
      <c r="C152" s="34" t="s">
        <v>146</v>
      </c>
      <c r="D152" s="39">
        <f>VLOOKUP(Table2611[[#This Row],[(FIN) Käytäntö]],Table45[#All],2,FALSE)</f>
        <v>0</v>
      </c>
      <c r="E152" s="40">
        <f>VLOOKUP(Table2611[[#This Row],[(FIN) Käytäntö]],Table45[#All],3,FALSE)</f>
        <v>0</v>
      </c>
      <c r="F152" s="40">
        <f>VLOOKUP(Table2611[[#This Row],[(FIN) Käytäntö]],Table45[#All],4,FALSE)</f>
        <v>0</v>
      </c>
      <c r="G152" s="40"/>
      <c r="H152" s="40"/>
      <c r="I152" s="40" t="str">
        <f>VLOOKUP(Table2611[[#This Row],[(FIN) Käytäntö]],Table45[#All],5,FALSE)</f>
        <v>ARCHITECTURE-4f</v>
      </c>
      <c r="J152" s="159" t="str">
        <f>VLOOKUP(Table2611[[#This Row],[(FIN) Käytäntö]],Table45[#All],6,FALSE)</f>
        <v>Vastaava</v>
      </c>
      <c r="K152" s="24"/>
      <c r="L152" s="13"/>
      <c r="M152" s="2"/>
    </row>
    <row r="153" spans="1:13" ht="13.95" customHeight="1" x14ac:dyDescent="0.3">
      <c r="A153" s="2"/>
      <c r="B153" s="23"/>
      <c r="C153" s="34" t="s">
        <v>147</v>
      </c>
      <c r="D153" s="39">
        <f>VLOOKUP(Table2611[[#This Row],[(FIN) Käytäntö]],Table45[#All],2,FALSE)</f>
        <v>0</v>
      </c>
      <c r="E153" s="40">
        <f>VLOOKUP(Table2611[[#This Row],[(FIN) Käytäntö]],Table45[#All],3,FALSE)</f>
        <v>0</v>
      </c>
      <c r="F153" s="40">
        <f>VLOOKUP(Table2611[[#This Row],[(FIN) Käytäntö]],Table45[#All],4,FALSE)</f>
        <v>0</v>
      </c>
      <c r="G153" s="40"/>
      <c r="H153" s="40"/>
      <c r="I153" s="40" t="str">
        <f>VLOOKUP(Table2611[[#This Row],[(FIN) Käytäntö]],Table45[#All],5,FALSE)</f>
        <v>ARCHITECTURE-4g</v>
      </c>
      <c r="J153" s="159" t="str">
        <f>VLOOKUP(Table2611[[#This Row],[(FIN) Käytäntö]],Table45[#All],6,FALSE)</f>
        <v>Vastaava</v>
      </c>
      <c r="K153" s="24"/>
      <c r="L153" s="13"/>
      <c r="M153" s="2"/>
    </row>
    <row r="154" spans="1:13" ht="13.95" customHeight="1" x14ac:dyDescent="0.3">
      <c r="A154" s="2"/>
      <c r="B154" s="23"/>
      <c r="C154" s="34" t="s">
        <v>148</v>
      </c>
      <c r="D154" s="39">
        <f>VLOOKUP(Table2611[[#This Row],[(FIN) Käytäntö]],Table45[#All],2,FALSE)</f>
        <v>0</v>
      </c>
      <c r="E154" s="40">
        <f>VLOOKUP(Table2611[[#This Row],[(FIN) Käytäntö]],Table45[#All],3,FALSE)</f>
        <v>0</v>
      </c>
      <c r="F154" s="40">
        <f>VLOOKUP(Table2611[[#This Row],[(FIN) Käytäntö]],Table45[#All],4,FALSE)</f>
        <v>0</v>
      </c>
      <c r="G154" s="40"/>
      <c r="H154" s="40"/>
      <c r="I154" s="40" t="str">
        <f>VLOOKUP(Table2611[[#This Row],[(FIN) Käytäntö]],Table45[#All],5,FALSE)</f>
        <v>ARCHITECTURE-4d</v>
      </c>
      <c r="J154" s="159" t="str">
        <f>VLOOKUP(Table2611[[#This Row],[(FIN) Käytäntö]],Table45[#All],6,FALSE)</f>
        <v>Vastaava</v>
      </c>
      <c r="K154" s="24"/>
      <c r="L154" s="13"/>
      <c r="M154" s="2"/>
    </row>
    <row r="155" spans="1:13" ht="13.95" customHeight="1" x14ac:dyDescent="0.3">
      <c r="A155" s="2"/>
      <c r="B155" s="23"/>
      <c r="C155" s="34" t="s">
        <v>149</v>
      </c>
      <c r="D155" s="39">
        <f>VLOOKUP(Table2611[[#This Row],[(FIN) Käytäntö]],Table45[#All],2,FALSE)</f>
        <v>0</v>
      </c>
      <c r="E155" s="40">
        <f>VLOOKUP(Table2611[[#This Row],[(FIN) Käytäntö]],Table45[#All],3,FALSE)</f>
        <v>0</v>
      </c>
      <c r="F155" s="40">
        <f>VLOOKUP(Table2611[[#This Row],[(FIN) Käytäntö]],Table45[#All],4,FALSE)</f>
        <v>0</v>
      </c>
      <c r="G155" s="40"/>
      <c r="H155" s="40"/>
      <c r="I155" s="40" t="str">
        <f>VLOOKUP(Table2611[[#This Row],[(FIN) Käytäntö]],Table45[#All],5,FALSE)</f>
        <v>ARCHITECTURE-4c</v>
      </c>
      <c r="J155" s="159" t="str">
        <f>VLOOKUP(Table2611[[#This Row],[(FIN) Käytäntö]],Table45[#All],6,FALSE)</f>
        <v>Vastaava</v>
      </c>
      <c r="K155" s="24"/>
      <c r="L155" s="13"/>
      <c r="M155" s="2"/>
    </row>
    <row r="156" spans="1:13" ht="13.95" customHeight="1" x14ac:dyDescent="0.3">
      <c r="A156" s="2"/>
      <c r="B156" s="23"/>
      <c r="C156" s="34" t="s">
        <v>150</v>
      </c>
      <c r="D156" s="39">
        <f>VLOOKUP(Table2611[[#This Row],[(FIN) Käytäntö]],Table45[#All],2,FALSE)</f>
        <v>0</v>
      </c>
      <c r="E156" s="40">
        <f>VLOOKUP(Table2611[[#This Row],[(FIN) Käytäntö]],Table45[#All],3,FALSE)</f>
        <v>0</v>
      </c>
      <c r="F156" s="40">
        <f>VLOOKUP(Table2611[[#This Row],[(FIN) Käytäntö]],Table45[#All],4,FALSE)</f>
        <v>0</v>
      </c>
      <c r="G156" s="40"/>
      <c r="H156" s="40"/>
      <c r="I156" s="40" t="str">
        <f>VLOOKUP(Table2611[[#This Row],[(FIN) Käytäntö]],Table45[#All],5,FALSE)</f>
        <v>ARCHITECTURE-4e</v>
      </c>
      <c r="J156" s="159" t="str">
        <f>VLOOKUP(Table2611[[#This Row],[(FIN) Käytäntö]],Table45[#All],6,FALSE)</f>
        <v>Muuttunut</v>
      </c>
      <c r="K156" s="24"/>
      <c r="L156" s="13"/>
      <c r="M156" s="2"/>
    </row>
    <row r="157" spans="1:13" ht="13.95" customHeight="1" x14ac:dyDescent="0.3">
      <c r="A157" s="2"/>
      <c r="B157" s="23"/>
      <c r="C157" s="34" t="s">
        <v>151</v>
      </c>
      <c r="D157" s="39">
        <f>VLOOKUP(Table2611[[#This Row],[(FIN) Käytäntö]],Table45[#All],2,FALSE)</f>
        <v>0</v>
      </c>
      <c r="E157" s="40">
        <f>VLOOKUP(Table2611[[#This Row],[(FIN) Käytäntö]],Table45[#All],3,FALSE)</f>
        <v>0</v>
      </c>
      <c r="F157" s="40">
        <f>VLOOKUP(Table2611[[#This Row],[(FIN) Käytäntö]],Table45[#All],4,FALSE)</f>
        <v>0</v>
      </c>
      <c r="G157" s="40"/>
      <c r="H157" s="40"/>
      <c r="I157" s="40">
        <f>VLOOKUP(Table2611[[#This Row],[(FIN) Käytäntö]],Table45[#All],5,FALSE)</f>
        <v>0</v>
      </c>
      <c r="J157" s="159" t="str">
        <f>VLOOKUP(Table2611[[#This Row],[(FIN) Käytäntö]],Table45[#All],6,FALSE)</f>
        <v>Uusi</v>
      </c>
      <c r="K157" s="24"/>
      <c r="L157" s="13"/>
      <c r="M157" s="2"/>
    </row>
    <row r="158" spans="1:13" ht="13.95" customHeight="1" x14ac:dyDescent="0.3">
      <c r="A158" s="2"/>
      <c r="B158" s="23"/>
      <c r="C158" s="34" t="s">
        <v>152</v>
      </c>
      <c r="D158" s="39">
        <f>VLOOKUP(Table2611[[#This Row],[(FIN) Käytäntö]],Table45[#All],2,FALSE)</f>
        <v>0</v>
      </c>
      <c r="E158" s="40">
        <f>VLOOKUP(Table2611[[#This Row],[(FIN) Käytäntö]],Table45[#All],3,FALSE)</f>
        <v>0</v>
      </c>
      <c r="F158" s="40">
        <f>VLOOKUP(Table2611[[#This Row],[(FIN) Käytäntö]],Table45[#All],4,FALSE)</f>
        <v>0</v>
      </c>
      <c r="G158" s="40"/>
      <c r="H158" s="40"/>
      <c r="I158" s="40" t="str">
        <f>VLOOKUP(Table2611[[#This Row],[(FIN) Käytäntö]],Table45[#All],5,FALSE)</f>
        <v>ARCHITECTURE-4i</v>
      </c>
      <c r="J158" s="159" t="str">
        <f>VLOOKUP(Table2611[[#This Row],[(FIN) Käytäntö]],Table45[#All],6,FALSE)</f>
        <v>Vastaava</v>
      </c>
      <c r="K158" s="24"/>
      <c r="L158" s="13"/>
      <c r="M158" s="2"/>
    </row>
    <row r="159" spans="1:13" ht="13.95" customHeight="1" x14ac:dyDescent="0.3">
      <c r="A159" s="2"/>
      <c r="B159" s="23"/>
      <c r="C159" s="34" t="s">
        <v>153</v>
      </c>
      <c r="D159" s="39">
        <f>VLOOKUP(Table2611[[#This Row],[(FIN) Käytäntö]],Table45[#All],2,FALSE)</f>
        <v>0</v>
      </c>
      <c r="E159" s="40">
        <f>VLOOKUP(Table2611[[#This Row],[(FIN) Käytäntö]],Table45[#All],3,FALSE)</f>
        <v>0</v>
      </c>
      <c r="F159" s="40">
        <f>VLOOKUP(Table2611[[#This Row],[(FIN) Käytäntö]],Table45[#All],4,FALSE)</f>
        <v>0</v>
      </c>
      <c r="G159" s="40"/>
      <c r="H159" s="40"/>
      <c r="I159" s="40" t="str">
        <f>VLOOKUP(Table2611[[#This Row],[(FIN) Käytäntö]],Table45[#All],5,FALSE)</f>
        <v>ARCHITECTURE-5a</v>
      </c>
      <c r="J159" s="159" t="str">
        <f>VLOOKUP(Table2611[[#This Row],[(FIN) Käytäntö]],Table45[#All],6,FALSE)</f>
        <v>Vastaava</v>
      </c>
      <c r="K159" s="24"/>
      <c r="L159" s="13"/>
      <c r="M159" s="2"/>
    </row>
    <row r="160" spans="1:13" ht="13.95" customHeight="1" x14ac:dyDescent="0.3">
      <c r="A160" s="2"/>
      <c r="B160" s="23"/>
      <c r="C160" s="34" t="s">
        <v>154</v>
      </c>
      <c r="D160" s="39">
        <f>VLOOKUP(Table2611[[#This Row],[(FIN) Käytäntö]],Table45[#All],2,FALSE)</f>
        <v>0</v>
      </c>
      <c r="E160" s="40">
        <f>VLOOKUP(Table2611[[#This Row],[(FIN) Käytäntö]],Table45[#All],3,FALSE)</f>
        <v>0</v>
      </c>
      <c r="F160" s="40">
        <f>VLOOKUP(Table2611[[#This Row],[(FIN) Käytäntö]],Table45[#All],4,FALSE)</f>
        <v>0</v>
      </c>
      <c r="G160" s="40"/>
      <c r="H160" s="40"/>
      <c r="I160" s="40" t="str">
        <f>VLOOKUP(Table2611[[#This Row],[(FIN) Käytäntö]],Table45[#All],5,FALSE)</f>
        <v>ARCHITECTURE-5b</v>
      </c>
      <c r="J160" s="159" t="str">
        <f>VLOOKUP(Table2611[[#This Row],[(FIN) Käytäntö]],Table45[#All],6,FALSE)</f>
        <v>Vastaava</v>
      </c>
      <c r="K160" s="24"/>
      <c r="L160" s="13"/>
      <c r="M160" s="2"/>
    </row>
    <row r="161" spans="1:13" ht="13.95" customHeight="1" x14ac:dyDescent="0.3">
      <c r="A161" s="2"/>
      <c r="B161" s="23"/>
      <c r="C161" s="34" t="s">
        <v>155</v>
      </c>
      <c r="D161" s="39">
        <f>VLOOKUP(Table2611[[#This Row],[(FIN) Käytäntö]],Table45[#All],2,FALSE)</f>
        <v>0</v>
      </c>
      <c r="E161" s="40">
        <f>VLOOKUP(Table2611[[#This Row],[(FIN) Käytäntö]],Table45[#All],3,FALSE)</f>
        <v>0</v>
      </c>
      <c r="F161" s="40">
        <f>VLOOKUP(Table2611[[#This Row],[(FIN) Käytäntö]],Table45[#All],4,FALSE)</f>
        <v>0</v>
      </c>
      <c r="G161" s="40"/>
      <c r="H161" s="40"/>
      <c r="I161" s="40" t="str">
        <f>VLOOKUP(Table2611[[#This Row],[(FIN) Käytäntö]],Table45[#All],5,FALSE)</f>
        <v>ARCHITECTURE-5e</v>
      </c>
      <c r="J161" s="159" t="str">
        <f>VLOOKUP(Table2611[[#This Row],[(FIN) Käytäntö]],Table45[#All],6,FALSE)</f>
        <v>Muuttunut</v>
      </c>
      <c r="K161" s="24"/>
      <c r="L161" s="13"/>
      <c r="M161" s="2"/>
    </row>
    <row r="162" spans="1:13" ht="13.95" customHeight="1" x14ac:dyDescent="0.3">
      <c r="A162" s="2"/>
      <c r="B162" s="23"/>
      <c r="C162" s="34" t="s">
        <v>156</v>
      </c>
      <c r="D162" s="39">
        <f>VLOOKUP(Table2611[[#This Row],[(FIN) Käytäntö]],Table45[#All],2,FALSE)</f>
        <v>0</v>
      </c>
      <c r="E162" s="40">
        <f>VLOOKUP(Table2611[[#This Row],[(FIN) Käytäntö]],Table45[#All],3,FALSE)</f>
        <v>0</v>
      </c>
      <c r="F162" s="40">
        <f>VLOOKUP(Table2611[[#This Row],[(FIN) Käytäntö]],Table45[#All],4,FALSE)</f>
        <v>0</v>
      </c>
      <c r="G162" s="40"/>
      <c r="H162" s="40"/>
      <c r="I162" s="40" t="str">
        <f>VLOOKUP(Table2611[[#This Row],[(FIN) Käytäntö]],Table45[#All],5,FALSE)</f>
        <v>ARCHITECTURE-5c</v>
      </c>
      <c r="J162" s="159" t="str">
        <f>VLOOKUP(Table2611[[#This Row],[(FIN) Käytäntö]],Table45[#All],6,FALSE)</f>
        <v>Vastaava</v>
      </c>
      <c r="K162" s="24"/>
      <c r="L162" s="13"/>
      <c r="M162" s="2"/>
    </row>
    <row r="163" spans="1:13" ht="13.95" customHeight="1" x14ac:dyDescent="0.3">
      <c r="A163" s="2"/>
      <c r="B163" s="23"/>
      <c r="C163" s="34" t="s">
        <v>157</v>
      </c>
      <c r="D163" s="39">
        <f>VLOOKUP(Table2611[[#This Row],[(FIN) Käytäntö]],Table45[#All],2,FALSE)</f>
        <v>0</v>
      </c>
      <c r="E163" s="40">
        <f>VLOOKUP(Table2611[[#This Row],[(FIN) Käytäntö]],Table45[#All],3,FALSE)</f>
        <v>0</v>
      </c>
      <c r="F163" s="40">
        <f>VLOOKUP(Table2611[[#This Row],[(FIN) Käytäntö]],Table45[#All],4,FALSE)</f>
        <v>0</v>
      </c>
      <c r="G163" s="40"/>
      <c r="H163" s="40"/>
      <c r="I163" s="40" t="str">
        <f>VLOOKUP(Table2611[[#This Row],[(FIN) Käytäntö]],Table45[#All],5,FALSE)</f>
        <v>ARCHITECTURE-5d</v>
      </c>
      <c r="J163" s="159" t="str">
        <f>VLOOKUP(Table2611[[#This Row],[(FIN) Käytäntö]],Table45[#All],6,FALSE)</f>
        <v>Vastaava</v>
      </c>
      <c r="K163" s="24"/>
      <c r="L163" s="13"/>
      <c r="M163" s="2"/>
    </row>
    <row r="164" spans="1:13" ht="13.95" customHeight="1" x14ac:dyDescent="0.3">
      <c r="A164" s="2"/>
      <c r="B164" s="23"/>
      <c r="C164" s="34" t="s">
        <v>158</v>
      </c>
      <c r="D164" s="39">
        <f>VLOOKUP(Table2611[[#This Row],[(FIN) Käytäntö]],Table45[#All],2,FALSE)</f>
        <v>0</v>
      </c>
      <c r="E164" s="40">
        <f>VLOOKUP(Table2611[[#This Row],[(FIN) Käytäntö]],Table45[#All],3,FALSE)</f>
        <v>0</v>
      </c>
      <c r="F164" s="40">
        <f>VLOOKUP(Table2611[[#This Row],[(FIN) Käytäntö]],Table45[#All],4,FALSE)</f>
        <v>0</v>
      </c>
      <c r="G164" s="40"/>
      <c r="H164" s="40"/>
      <c r="I164" s="40" t="str">
        <f>VLOOKUP(Table2611[[#This Row],[(FIN) Käytäntö]],Table45[#All],5,FALSE)</f>
        <v>ARCHITECTURE-5f</v>
      </c>
      <c r="J164" s="159" t="str">
        <f>VLOOKUP(Table2611[[#This Row],[(FIN) Käytäntö]],Table45[#All],6,FALSE)</f>
        <v>Muuttunut</v>
      </c>
      <c r="K164" s="24"/>
      <c r="L164" s="13"/>
      <c r="M164" s="2"/>
    </row>
    <row r="165" spans="1:13" ht="13.95" customHeight="1" x14ac:dyDescent="0.3">
      <c r="A165" s="2"/>
      <c r="B165" s="23"/>
      <c r="C165" s="34" t="s">
        <v>159</v>
      </c>
      <c r="D165" s="39">
        <f>VLOOKUP(Table2611[[#This Row],[(FIN) Käytäntö]],Table45[#All],2,FALSE)</f>
        <v>0</v>
      </c>
      <c r="E165" s="40">
        <f>VLOOKUP(Table2611[[#This Row],[(FIN) Käytäntö]],Table45[#All],3,FALSE)</f>
        <v>0</v>
      </c>
      <c r="F165" s="40">
        <f>VLOOKUP(Table2611[[#This Row],[(FIN) Käytäntö]],Table45[#All],4,FALSE)</f>
        <v>0</v>
      </c>
      <c r="G165" s="40"/>
      <c r="H165" s="40"/>
      <c r="I165" s="40" t="str">
        <f>VLOOKUP(Table2611[[#This Row],[(FIN) Käytäntö]],Table45[#All],5,FALSE)</f>
        <v>ASSET-1a</v>
      </c>
      <c r="J165" s="159" t="str">
        <f>VLOOKUP(Table2611[[#This Row],[(FIN) Käytäntö]],Table45[#All],6,FALSE)</f>
        <v>Vastaava</v>
      </c>
      <c r="K165" s="24"/>
      <c r="L165" s="13"/>
      <c r="M165" s="2"/>
    </row>
    <row r="166" spans="1:13" ht="13.95" customHeight="1" x14ac:dyDescent="0.3">
      <c r="A166" s="2"/>
      <c r="B166" s="23"/>
      <c r="C166" s="34" t="s">
        <v>160</v>
      </c>
      <c r="D166" s="39">
        <f>VLOOKUP(Table2611[[#This Row],[(FIN) Käytäntö]],Table45[#All],2,FALSE)</f>
        <v>0</v>
      </c>
      <c r="E166" s="40">
        <f>VLOOKUP(Table2611[[#This Row],[(FIN) Käytäntö]],Table45[#All],3,FALSE)</f>
        <v>0</v>
      </c>
      <c r="F166" s="40">
        <f>VLOOKUP(Table2611[[#This Row],[(FIN) Käytäntö]],Table45[#All],4,FALSE)</f>
        <v>0</v>
      </c>
      <c r="G166" s="40"/>
      <c r="H166" s="40"/>
      <c r="I166" s="40">
        <f>VLOOKUP(Table2611[[#This Row],[(FIN) Käytäntö]],Table45[#All],5,FALSE)</f>
        <v>0</v>
      </c>
      <c r="J166" s="159" t="str">
        <f>VLOOKUP(Table2611[[#This Row],[(FIN) Käytäntö]],Table45[#All],6,FALSE)</f>
        <v>Uusi</v>
      </c>
      <c r="K166" s="24"/>
      <c r="L166" s="13"/>
      <c r="M166" s="2"/>
    </row>
    <row r="167" spans="1:13" ht="13.95" customHeight="1" x14ac:dyDescent="0.3">
      <c r="A167" s="2"/>
      <c r="B167" s="23"/>
      <c r="C167" s="34" t="s">
        <v>161</v>
      </c>
      <c r="D167" s="39">
        <f>VLOOKUP(Table2611[[#This Row],[(FIN) Käytäntö]],Table45[#All],2,FALSE)</f>
        <v>0</v>
      </c>
      <c r="E167" s="40">
        <f>VLOOKUP(Table2611[[#This Row],[(FIN) Käytäntö]],Table45[#All],3,FALSE)</f>
        <v>0</v>
      </c>
      <c r="F167" s="40">
        <f>VLOOKUP(Table2611[[#This Row],[(FIN) Käytäntö]],Table45[#All],4,FALSE)</f>
        <v>0</v>
      </c>
      <c r="G167" s="40"/>
      <c r="H167" s="40"/>
      <c r="I167" s="40" t="str">
        <f>VLOOKUP(Table2611[[#This Row],[(FIN) Käytäntö]],Table45[#All],5,FALSE)</f>
        <v>ASSET-1b</v>
      </c>
      <c r="J167" s="159" t="str">
        <f>VLOOKUP(Table2611[[#This Row],[(FIN) Käytäntö]],Table45[#All],6,FALSE)</f>
        <v>Vastaava</v>
      </c>
      <c r="K167" s="24"/>
      <c r="L167" s="13"/>
      <c r="M167" s="2"/>
    </row>
    <row r="168" spans="1:13" ht="13.95" customHeight="1" x14ac:dyDescent="0.3">
      <c r="A168" s="2"/>
      <c r="B168" s="23"/>
      <c r="C168" s="34" t="s">
        <v>162</v>
      </c>
      <c r="D168" s="39">
        <f>VLOOKUP(Table2611[[#This Row],[(FIN) Käytäntö]],Table45[#All],2,FALSE)</f>
        <v>0</v>
      </c>
      <c r="E168" s="40">
        <f>VLOOKUP(Table2611[[#This Row],[(FIN) Käytäntö]],Table45[#All],3,FALSE)</f>
        <v>0</v>
      </c>
      <c r="F168" s="40">
        <f>VLOOKUP(Table2611[[#This Row],[(FIN) Käytäntö]],Table45[#All],4,FALSE)</f>
        <v>0</v>
      </c>
      <c r="G168" s="40"/>
      <c r="H168" s="40"/>
      <c r="I168" s="40" t="str">
        <f>VLOOKUP(Table2611[[#This Row],[(FIN) Käytäntö]],Table45[#All],5,FALSE)</f>
        <v>ASSET-1c</v>
      </c>
      <c r="J168" s="159" t="str">
        <f>VLOOKUP(Table2611[[#This Row],[(FIN) Käytäntö]],Table45[#All],6,FALSE)</f>
        <v>Vastaava</v>
      </c>
      <c r="K168" s="24"/>
      <c r="L168" s="13"/>
      <c r="M168" s="2"/>
    </row>
    <row r="169" spans="1:13" ht="13.95" customHeight="1" x14ac:dyDescent="0.3">
      <c r="A169" s="2"/>
      <c r="B169" s="23"/>
      <c r="C169" s="34" t="s">
        <v>163</v>
      </c>
      <c r="D169" s="39">
        <f>VLOOKUP(Table2611[[#This Row],[(FIN) Käytäntö]],Table45[#All],2,FALSE)</f>
        <v>0</v>
      </c>
      <c r="E169" s="40">
        <f>VLOOKUP(Table2611[[#This Row],[(FIN) Käytäntö]],Table45[#All],3,FALSE)</f>
        <v>0</v>
      </c>
      <c r="F169" s="40">
        <f>VLOOKUP(Table2611[[#This Row],[(FIN) Käytäntö]],Table45[#All],4,FALSE)</f>
        <v>0</v>
      </c>
      <c r="G169" s="40"/>
      <c r="H169" s="40"/>
      <c r="I169" s="40">
        <f>VLOOKUP(Table2611[[#This Row],[(FIN) Käytäntö]],Table45[#All],5,FALSE)</f>
        <v>0</v>
      </c>
      <c r="J169" s="159" t="str">
        <f>VLOOKUP(Table2611[[#This Row],[(FIN) Käytäntö]],Table45[#All],6,FALSE)</f>
        <v>Uusi</v>
      </c>
      <c r="K169" s="24"/>
      <c r="L169" s="13"/>
      <c r="M169" s="2"/>
    </row>
    <row r="170" spans="1:13" ht="13.95" customHeight="1" x14ac:dyDescent="0.3">
      <c r="A170" s="2"/>
      <c r="B170" s="23"/>
      <c r="C170" s="34" t="s">
        <v>164</v>
      </c>
      <c r="D170" s="39">
        <f>VLOOKUP(Table2611[[#This Row],[(FIN) Käytäntö]],Table45[#All],2,FALSE)</f>
        <v>0</v>
      </c>
      <c r="E170" s="40">
        <f>VLOOKUP(Table2611[[#This Row],[(FIN) Käytäntö]],Table45[#All],3,FALSE)</f>
        <v>0</v>
      </c>
      <c r="F170" s="40">
        <f>VLOOKUP(Table2611[[#This Row],[(FIN) Käytäntö]],Table45[#All],4,FALSE)</f>
        <v>0</v>
      </c>
      <c r="G170" s="40"/>
      <c r="H170" s="40"/>
      <c r="I170" s="40" t="str">
        <f>VLOOKUP(Table2611[[#This Row],[(FIN) Käytäntö]],Table45[#All],5,FALSE)</f>
        <v>ASSET-1d</v>
      </c>
      <c r="J170" s="159" t="str">
        <f>VLOOKUP(Table2611[[#This Row],[(FIN) Käytäntö]],Table45[#All],6,FALSE)</f>
        <v>Vastaava</v>
      </c>
      <c r="K170" s="24"/>
      <c r="L170" s="13"/>
      <c r="M170" s="2"/>
    </row>
    <row r="171" spans="1:13" ht="13.95" customHeight="1" x14ac:dyDescent="0.3">
      <c r="A171" s="2"/>
      <c r="B171" s="23"/>
      <c r="C171" s="34" t="s">
        <v>165</v>
      </c>
      <c r="D171" s="39">
        <f>VLOOKUP(Table2611[[#This Row],[(FIN) Käytäntö]],Table45[#All],2,FALSE)</f>
        <v>0</v>
      </c>
      <c r="E171" s="40">
        <f>VLOOKUP(Table2611[[#This Row],[(FIN) Käytäntö]],Table45[#All],3,FALSE)</f>
        <v>0</v>
      </c>
      <c r="F171" s="40">
        <f>VLOOKUP(Table2611[[#This Row],[(FIN) Käytäntö]],Table45[#All],4,FALSE)</f>
        <v>0</v>
      </c>
      <c r="G171" s="40"/>
      <c r="H171" s="40"/>
      <c r="I171" s="40" t="str">
        <f>VLOOKUP(Table2611[[#This Row],[(FIN) Käytäntö]],Table45[#All],5,FALSE)</f>
        <v>ASSET-1e</v>
      </c>
      <c r="J171" s="159" t="str">
        <f>VLOOKUP(Table2611[[#This Row],[(FIN) Käytäntö]],Table45[#All],6,FALSE)</f>
        <v>Vastaava</v>
      </c>
      <c r="K171" s="24"/>
      <c r="L171" s="13"/>
      <c r="M171" s="2"/>
    </row>
    <row r="172" spans="1:13" ht="13.95" customHeight="1" x14ac:dyDescent="0.3">
      <c r="A172" s="2"/>
      <c r="B172" s="23"/>
      <c r="C172" s="34" t="s">
        <v>166</v>
      </c>
      <c r="D172" s="39">
        <f>VLOOKUP(Table2611[[#This Row],[(FIN) Käytäntö]],Table45[#All],2,FALSE)</f>
        <v>0</v>
      </c>
      <c r="E172" s="40">
        <f>VLOOKUP(Table2611[[#This Row],[(FIN) Käytäntö]],Table45[#All],3,FALSE)</f>
        <v>0</v>
      </c>
      <c r="F172" s="40">
        <f>VLOOKUP(Table2611[[#This Row],[(FIN) Käytäntö]],Table45[#All],4,FALSE)</f>
        <v>0</v>
      </c>
      <c r="G172" s="40"/>
      <c r="H172" s="40"/>
      <c r="I172" s="40" t="str">
        <f>VLOOKUP(Table2611[[#This Row],[(FIN) Käytäntö]],Table45[#All],5,FALSE)</f>
        <v>ASSET-1f</v>
      </c>
      <c r="J172" s="159" t="str">
        <f>VLOOKUP(Table2611[[#This Row],[(FIN) Käytäntö]],Table45[#All],6,FALSE)</f>
        <v>Vastaava</v>
      </c>
      <c r="K172" s="24"/>
      <c r="L172" s="13"/>
      <c r="M172" s="2"/>
    </row>
    <row r="173" spans="1:13" ht="13.95" customHeight="1" x14ac:dyDescent="0.3">
      <c r="A173" s="2"/>
      <c r="B173" s="23"/>
      <c r="C173" s="34" t="s">
        <v>167</v>
      </c>
      <c r="D173" s="39">
        <f>VLOOKUP(Table2611[[#This Row],[(FIN) Käytäntö]],Table45[#All],2,FALSE)</f>
        <v>0</v>
      </c>
      <c r="E173" s="40">
        <f>VLOOKUP(Table2611[[#This Row],[(FIN) Käytäntö]],Table45[#All],3,FALSE)</f>
        <v>0</v>
      </c>
      <c r="F173" s="40">
        <f>VLOOKUP(Table2611[[#This Row],[(FIN) Käytäntö]],Table45[#All],4,FALSE)</f>
        <v>0</v>
      </c>
      <c r="G173" s="40"/>
      <c r="H173" s="40"/>
      <c r="I173" s="40">
        <f>VLOOKUP(Table2611[[#This Row],[(FIN) Käytäntö]],Table45[#All],5,FALSE)</f>
        <v>0</v>
      </c>
      <c r="J173" s="159" t="str">
        <f>VLOOKUP(Table2611[[#This Row],[(FIN) Käytäntö]],Table45[#All],6,FALSE)</f>
        <v>Uusi</v>
      </c>
      <c r="K173" s="24"/>
      <c r="L173" s="13"/>
      <c r="M173" s="2"/>
    </row>
    <row r="174" spans="1:13" ht="13.95" customHeight="1" x14ac:dyDescent="0.3">
      <c r="A174" s="2"/>
      <c r="B174" s="23"/>
      <c r="C174" s="34" t="s">
        <v>168</v>
      </c>
      <c r="D174" s="39">
        <f>VLOOKUP(Table2611[[#This Row],[(FIN) Käytäntö]],Table45[#All],2,FALSE)</f>
        <v>0</v>
      </c>
      <c r="E174" s="40">
        <f>VLOOKUP(Table2611[[#This Row],[(FIN) Käytäntö]],Table45[#All],3,FALSE)</f>
        <v>0</v>
      </c>
      <c r="F174" s="40">
        <f>VLOOKUP(Table2611[[#This Row],[(FIN) Käytäntö]],Table45[#All],4,FALSE)</f>
        <v>0</v>
      </c>
      <c r="G174" s="40"/>
      <c r="H174" s="40"/>
      <c r="I174" s="40" t="str">
        <f>VLOOKUP(Table2611[[#This Row],[(FIN) Käytäntö]],Table45[#All],5,FALSE)</f>
        <v>ASSET-2a</v>
      </c>
      <c r="J174" s="159" t="str">
        <f>VLOOKUP(Table2611[[#This Row],[(FIN) Käytäntö]],Table45[#All],6,FALSE)</f>
        <v>Vastaava</v>
      </c>
      <c r="K174" s="24"/>
      <c r="L174" s="13"/>
      <c r="M174" s="2"/>
    </row>
    <row r="175" spans="1:13" ht="13.95" customHeight="1" x14ac:dyDescent="0.3">
      <c r="A175" s="2"/>
      <c r="B175" s="23"/>
      <c r="C175" s="34" t="s">
        <v>169</v>
      </c>
      <c r="D175" s="39">
        <f>VLOOKUP(Table2611[[#This Row],[(FIN) Käytäntö]],Table45[#All],2,FALSE)</f>
        <v>0</v>
      </c>
      <c r="E175" s="40">
        <f>VLOOKUP(Table2611[[#This Row],[(FIN) Käytäntö]],Table45[#All],3,FALSE)</f>
        <v>0</v>
      </c>
      <c r="F175" s="40">
        <f>VLOOKUP(Table2611[[#This Row],[(FIN) Käytäntö]],Table45[#All],4,FALSE)</f>
        <v>0</v>
      </c>
      <c r="G175" s="40"/>
      <c r="H175" s="40"/>
      <c r="I175" s="40">
        <f>VLOOKUP(Table2611[[#This Row],[(FIN) Käytäntö]],Table45[#All],5,FALSE)</f>
        <v>0</v>
      </c>
      <c r="J175" s="159" t="str">
        <f>VLOOKUP(Table2611[[#This Row],[(FIN) Käytäntö]],Table45[#All],6,FALSE)</f>
        <v>Uusi</v>
      </c>
      <c r="K175" s="24"/>
      <c r="L175" s="13"/>
      <c r="M175" s="2"/>
    </row>
    <row r="176" spans="1:13" ht="13.95" customHeight="1" x14ac:dyDescent="0.3">
      <c r="A176" s="2"/>
      <c r="B176" s="23"/>
      <c r="C176" s="34" t="s">
        <v>170</v>
      </c>
      <c r="D176" s="39">
        <f>VLOOKUP(Table2611[[#This Row],[(FIN) Käytäntö]],Table45[#All],2,FALSE)</f>
        <v>0</v>
      </c>
      <c r="E176" s="40">
        <f>VLOOKUP(Table2611[[#This Row],[(FIN) Käytäntö]],Table45[#All],3,FALSE)</f>
        <v>0</v>
      </c>
      <c r="F176" s="40">
        <f>VLOOKUP(Table2611[[#This Row],[(FIN) Käytäntö]],Table45[#All],4,FALSE)</f>
        <v>0</v>
      </c>
      <c r="G176" s="40"/>
      <c r="H176" s="40"/>
      <c r="I176" s="40" t="str">
        <f>VLOOKUP(Table2611[[#This Row],[(FIN) Käytäntö]],Table45[#All],5,FALSE)</f>
        <v>ASSET-2b</v>
      </c>
      <c r="J176" s="159" t="str">
        <f>VLOOKUP(Table2611[[#This Row],[(FIN) Käytäntö]],Table45[#All],6,FALSE)</f>
        <v>Vastaava</v>
      </c>
      <c r="K176" s="24"/>
      <c r="L176" s="13"/>
      <c r="M176" s="2"/>
    </row>
    <row r="177" spans="1:13" ht="13.95" customHeight="1" x14ac:dyDescent="0.3">
      <c r="A177" s="2"/>
      <c r="B177" s="23"/>
      <c r="C177" s="34" t="s">
        <v>171</v>
      </c>
      <c r="D177" s="39">
        <f>VLOOKUP(Table2611[[#This Row],[(FIN) Käytäntö]],Table45[#All],2,FALSE)</f>
        <v>0</v>
      </c>
      <c r="E177" s="40">
        <f>VLOOKUP(Table2611[[#This Row],[(FIN) Käytäntö]],Table45[#All],3,FALSE)</f>
        <v>0</v>
      </c>
      <c r="F177" s="40">
        <f>VLOOKUP(Table2611[[#This Row],[(FIN) Käytäntö]],Table45[#All],4,FALSE)</f>
        <v>0</v>
      </c>
      <c r="G177" s="40"/>
      <c r="H177" s="40"/>
      <c r="I177" s="40" t="str">
        <f>VLOOKUP(Table2611[[#This Row],[(FIN) Käytäntö]],Table45[#All],5,FALSE)</f>
        <v>ASSET-2c</v>
      </c>
      <c r="J177" s="159" t="str">
        <f>VLOOKUP(Table2611[[#This Row],[(FIN) Käytäntö]],Table45[#All],6,FALSE)</f>
        <v>Vastaava</v>
      </c>
      <c r="K177" s="24"/>
      <c r="L177" s="13"/>
      <c r="M177" s="2"/>
    </row>
    <row r="178" spans="1:13" ht="13.95" customHeight="1" x14ac:dyDescent="0.3">
      <c r="A178" s="2"/>
      <c r="B178" s="23"/>
      <c r="C178" s="34" t="s">
        <v>172</v>
      </c>
      <c r="D178" s="39">
        <f>VLOOKUP(Table2611[[#This Row],[(FIN) Käytäntö]],Table45[#All],2,FALSE)</f>
        <v>0</v>
      </c>
      <c r="E178" s="40">
        <f>VLOOKUP(Table2611[[#This Row],[(FIN) Käytäntö]],Table45[#All],3,FALSE)</f>
        <v>0</v>
      </c>
      <c r="F178" s="40">
        <f>VLOOKUP(Table2611[[#This Row],[(FIN) Käytäntö]],Table45[#All],4,FALSE)</f>
        <v>0</v>
      </c>
      <c r="G178" s="40"/>
      <c r="H178" s="40"/>
      <c r="I178" s="40">
        <f>VLOOKUP(Table2611[[#This Row],[(FIN) Käytäntö]],Table45[#All],5,FALSE)</f>
        <v>0</v>
      </c>
      <c r="J178" s="159" t="str">
        <f>VLOOKUP(Table2611[[#This Row],[(FIN) Käytäntö]],Table45[#All],6,FALSE)</f>
        <v>Uusi</v>
      </c>
      <c r="K178" s="24"/>
      <c r="L178" s="13"/>
      <c r="M178" s="2"/>
    </row>
    <row r="179" spans="1:13" ht="13.95" customHeight="1" x14ac:dyDescent="0.3">
      <c r="A179" s="2"/>
      <c r="B179" s="23"/>
      <c r="C179" s="34" t="s">
        <v>173</v>
      </c>
      <c r="D179" s="39">
        <f>VLOOKUP(Table2611[[#This Row],[(FIN) Käytäntö]],Table45[#All],2,FALSE)</f>
        <v>0</v>
      </c>
      <c r="E179" s="40">
        <f>VLOOKUP(Table2611[[#This Row],[(FIN) Käytäntö]],Table45[#All],3,FALSE)</f>
        <v>0</v>
      </c>
      <c r="F179" s="40">
        <f>VLOOKUP(Table2611[[#This Row],[(FIN) Käytäntö]],Table45[#All],4,FALSE)</f>
        <v>0</v>
      </c>
      <c r="G179" s="40"/>
      <c r="H179" s="40"/>
      <c r="I179" s="40" t="str">
        <f>VLOOKUP(Table2611[[#This Row],[(FIN) Käytäntö]],Table45[#All],5,FALSE)</f>
        <v>ASSET-2d</v>
      </c>
      <c r="J179" s="159" t="str">
        <f>VLOOKUP(Table2611[[#This Row],[(FIN) Käytäntö]],Table45[#All],6,FALSE)</f>
        <v>Vastaava</v>
      </c>
      <c r="K179" s="24"/>
      <c r="L179" s="13"/>
      <c r="M179" s="2"/>
    </row>
    <row r="180" spans="1:13" ht="13.95" customHeight="1" x14ac:dyDescent="0.3">
      <c r="A180" s="2"/>
      <c r="B180" s="23"/>
      <c r="C180" s="34" t="s">
        <v>174</v>
      </c>
      <c r="D180" s="39">
        <f>VLOOKUP(Table2611[[#This Row],[(FIN) Käytäntö]],Table45[#All],2,FALSE)</f>
        <v>0</v>
      </c>
      <c r="E180" s="40">
        <f>VLOOKUP(Table2611[[#This Row],[(FIN) Käytäntö]],Table45[#All],3,FALSE)</f>
        <v>0</v>
      </c>
      <c r="F180" s="40">
        <f>VLOOKUP(Table2611[[#This Row],[(FIN) Käytäntö]],Table45[#All],4,FALSE)</f>
        <v>0</v>
      </c>
      <c r="G180" s="40"/>
      <c r="H180" s="40"/>
      <c r="I180" s="40" t="str">
        <f>VLOOKUP(Table2611[[#This Row],[(FIN) Käytäntö]],Table45[#All],5,FALSE)</f>
        <v>ASSET-2e</v>
      </c>
      <c r="J180" s="159" t="str">
        <f>VLOOKUP(Table2611[[#This Row],[(FIN) Käytäntö]],Table45[#All],6,FALSE)</f>
        <v>Vastaava</v>
      </c>
      <c r="K180" s="24"/>
      <c r="L180" s="13"/>
      <c r="M180" s="2"/>
    </row>
    <row r="181" spans="1:13" ht="13.95" customHeight="1" x14ac:dyDescent="0.3">
      <c r="A181" s="2"/>
      <c r="B181" s="23"/>
      <c r="C181" s="34" t="s">
        <v>175</v>
      </c>
      <c r="D181" s="39">
        <f>VLOOKUP(Table2611[[#This Row],[(FIN) Käytäntö]],Table45[#All],2,FALSE)</f>
        <v>0</v>
      </c>
      <c r="E181" s="40">
        <f>VLOOKUP(Table2611[[#This Row],[(FIN) Käytäntö]],Table45[#All],3,FALSE)</f>
        <v>0</v>
      </c>
      <c r="F181" s="40">
        <f>VLOOKUP(Table2611[[#This Row],[(FIN) Käytäntö]],Table45[#All],4,FALSE)</f>
        <v>0</v>
      </c>
      <c r="G181" s="40"/>
      <c r="H181" s="40"/>
      <c r="I181" s="40" t="str">
        <f>VLOOKUP(Table2611[[#This Row],[(FIN) Käytäntö]],Table45[#All],5,FALSE)</f>
        <v>ASSET-2f</v>
      </c>
      <c r="J181" s="159" t="str">
        <f>VLOOKUP(Table2611[[#This Row],[(FIN) Käytäntö]],Table45[#All],6,FALSE)</f>
        <v>Vastaava</v>
      </c>
      <c r="K181" s="24"/>
      <c r="L181" s="13"/>
      <c r="M181" s="2"/>
    </row>
    <row r="182" spans="1:13" ht="13.95" customHeight="1" x14ac:dyDescent="0.3">
      <c r="A182" s="2"/>
      <c r="B182" s="23"/>
      <c r="C182" s="34" t="s">
        <v>176</v>
      </c>
      <c r="D182" s="39">
        <f>VLOOKUP(Table2611[[#This Row],[(FIN) Käytäntö]],Table45[#All],2,FALSE)</f>
        <v>0</v>
      </c>
      <c r="E182" s="40">
        <f>VLOOKUP(Table2611[[#This Row],[(FIN) Käytäntö]],Table45[#All],3,FALSE)</f>
        <v>0</v>
      </c>
      <c r="F182" s="40">
        <f>VLOOKUP(Table2611[[#This Row],[(FIN) Käytäntö]],Table45[#All],4,FALSE)</f>
        <v>0</v>
      </c>
      <c r="G182" s="40"/>
      <c r="H182" s="40"/>
      <c r="I182" s="40">
        <f>VLOOKUP(Table2611[[#This Row],[(FIN) Käytäntö]],Table45[#All],5,FALSE)</f>
        <v>0</v>
      </c>
      <c r="J182" s="159" t="str">
        <f>VLOOKUP(Table2611[[#This Row],[(FIN) Käytäntö]],Table45[#All],6,FALSE)</f>
        <v>Uusi</v>
      </c>
      <c r="K182" s="24"/>
      <c r="L182" s="13"/>
      <c r="M182" s="2"/>
    </row>
    <row r="183" spans="1:13" ht="13.95" customHeight="1" x14ac:dyDescent="0.3">
      <c r="A183" s="2"/>
      <c r="B183" s="23"/>
      <c r="C183" s="34" t="s">
        <v>177</v>
      </c>
      <c r="D183" s="39">
        <f>VLOOKUP(Table2611[[#This Row],[(FIN) Käytäntö]],Table45[#All],2,FALSE)</f>
        <v>0</v>
      </c>
      <c r="E183" s="40">
        <f>VLOOKUP(Table2611[[#This Row],[(FIN) Käytäntö]],Table45[#All],3,FALSE)</f>
        <v>0</v>
      </c>
      <c r="F183" s="40">
        <f>VLOOKUP(Table2611[[#This Row],[(FIN) Käytäntö]],Table45[#All],4,FALSE)</f>
        <v>0</v>
      </c>
      <c r="G183" s="40"/>
      <c r="H183" s="40"/>
      <c r="I183" s="40" t="str">
        <f>VLOOKUP(Table2611[[#This Row],[(FIN) Käytäntö]],Table45[#All],5,FALSE)</f>
        <v>ASSET-3a</v>
      </c>
      <c r="J183" s="159" t="str">
        <f>VLOOKUP(Table2611[[#This Row],[(FIN) Käytäntö]],Table45[#All],6,FALSE)</f>
        <v>Vastaava</v>
      </c>
      <c r="K183" s="24"/>
      <c r="L183" s="13"/>
      <c r="M183" s="2"/>
    </row>
    <row r="184" spans="1:13" ht="13.95" customHeight="1" x14ac:dyDescent="0.3">
      <c r="A184" s="2"/>
      <c r="B184" s="23"/>
      <c r="C184" s="34" t="s">
        <v>178</v>
      </c>
      <c r="D184" s="39">
        <f>VLOOKUP(Table2611[[#This Row],[(FIN) Käytäntö]],Table45[#All],2,FALSE)</f>
        <v>0</v>
      </c>
      <c r="E184" s="40">
        <f>VLOOKUP(Table2611[[#This Row],[(FIN) Käytäntö]],Table45[#All],3,FALSE)</f>
        <v>0</v>
      </c>
      <c r="F184" s="40">
        <f>VLOOKUP(Table2611[[#This Row],[(FIN) Käytäntö]],Table45[#All],4,FALSE)</f>
        <v>0</v>
      </c>
      <c r="G184" s="40"/>
      <c r="H184" s="40"/>
      <c r="I184" s="40" t="str">
        <f>VLOOKUP(Table2611[[#This Row],[(FIN) Käytäntö]],Table45[#All],5,FALSE)</f>
        <v>ASSET-3b</v>
      </c>
      <c r="J184" s="159" t="str">
        <f>VLOOKUP(Table2611[[#This Row],[(FIN) Käytäntö]],Table45[#All],6,FALSE)</f>
        <v>Vastaava</v>
      </c>
      <c r="K184" s="24"/>
      <c r="L184" s="13"/>
      <c r="M184" s="2"/>
    </row>
    <row r="185" spans="1:13" ht="13.95" customHeight="1" x14ac:dyDescent="0.3">
      <c r="A185" s="2"/>
      <c r="B185" s="23"/>
      <c r="C185" s="34" t="s">
        <v>179</v>
      </c>
      <c r="D185" s="39">
        <f>VLOOKUP(Table2611[[#This Row],[(FIN) Käytäntö]],Table45[#All],2,FALSE)</f>
        <v>0</v>
      </c>
      <c r="E185" s="40">
        <f>VLOOKUP(Table2611[[#This Row],[(FIN) Käytäntö]],Table45[#All],3,FALSE)</f>
        <v>0</v>
      </c>
      <c r="F185" s="40">
        <f>VLOOKUP(Table2611[[#This Row],[(FIN) Käytäntö]],Table45[#All],4,FALSE)</f>
        <v>0</v>
      </c>
      <c r="G185" s="40"/>
      <c r="H185" s="40"/>
      <c r="I185" s="40" t="str">
        <f>VLOOKUP(Table2611[[#This Row],[(FIN) Käytäntö]],Table45[#All],5,FALSE)</f>
        <v>ASSET-3c</v>
      </c>
      <c r="J185" s="159" t="str">
        <f>VLOOKUP(Table2611[[#This Row],[(FIN) Käytäntö]],Table45[#All],6,FALSE)</f>
        <v>Vastaava</v>
      </c>
      <c r="K185" s="24"/>
      <c r="L185" s="13"/>
      <c r="M185" s="2"/>
    </row>
    <row r="186" spans="1:13" ht="13.95" customHeight="1" x14ac:dyDescent="0.3">
      <c r="A186" s="2"/>
      <c r="B186" s="23"/>
      <c r="C186" s="34" t="s">
        <v>180</v>
      </c>
      <c r="D186" s="39">
        <f>VLOOKUP(Table2611[[#This Row],[(FIN) Käytäntö]],Table45[#All],2,FALSE)</f>
        <v>0</v>
      </c>
      <c r="E186" s="40">
        <f>VLOOKUP(Table2611[[#This Row],[(FIN) Käytäntö]],Table45[#All],3,FALSE)</f>
        <v>0</v>
      </c>
      <c r="F186" s="40">
        <f>VLOOKUP(Table2611[[#This Row],[(FIN) Käytäntö]],Table45[#All],4,FALSE)</f>
        <v>0</v>
      </c>
      <c r="G186" s="40"/>
      <c r="H186" s="40"/>
      <c r="I186" s="40" t="str">
        <f>VLOOKUP(Table2611[[#This Row],[(FIN) Käytäntö]],Table45[#All],5,FALSE)</f>
        <v>ASSET-3f</v>
      </c>
      <c r="J186" s="159" t="str">
        <f>VLOOKUP(Table2611[[#This Row],[(FIN) Käytäntö]],Table45[#All],6,FALSE)</f>
        <v>Muuttunut</v>
      </c>
      <c r="K186" s="24"/>
      <c r="L186" s="13"/>
      <c r="M186" s="2"/>
    </row>
    <row r="187" spans="1:13" ht="13.95" customHeight="1" x14ac:dyDescent="0.3">
      <c r="A187" s="2"/>
      <c r="B187" s="23"/>
      <c r="C187" s="34" t="s">
        <v>181</v>
      </c>
      <c r="D187" s="39">
        <f>VLOOKUP(Table2611[[#This Row],[(FIN) Käytäntö]],Table45[#All],2,FALSE)</f>
        <v>0</v>
      </c>
      <c r="E187" s="40">
        <f>VLOOKUP(Table2611[[#This Row],[(FIN) Käytäntö]],Table45[#All],3,FALSE)</f>
        <v>0</v>
      </c>
      <c r="F187" s="40">
        <f>VLOOKUP(Table2611[[#This Row],[(FIN) Käytäntö]],Table45[#All],4,FALSE)</f>
        <v>0</v>
      </c>
      <c r="G187" s="40"/>
      <c r="H187" s="40"/>
      <c r="I187" s="40" t="str">
        <f>VLOOKUP(Table2611[[#This Row],[(FIN) Käytäntö]],Table45[#All],5,FALSE)</f>
        <v>ASSET-3d</v>
      </c>
      <c r="J187" s="159" t="str">
        <f>VLOOKUP(Table2611[[#This Row],[(FIN) Käytäntö]],Table45[#All],6,FALSE)</f>
        <v>Vastaava</v>
      </c>
      <c r="K187" s="24"/>
      <c r="L187" s="13"/>
      <c r="M187" s="2"/>
    </row>
    <row r="188" spans="1:13" ht="13.95" customHeight="1" x14ac:dyDescent="0.3">
      <c r="A188" s="2"/>
      <c r="B188" s="23"/>
      <c r="C188" s="34" t="s">
        <v>182</v>
      </c>
      <c r="D188" s="39">
        <f>VLOOKUP(Table2611[[#This Row],[(FIN) Käytäntö]],Table45[#All],2,FALSE)</f>
        <v>0</v>
      </c>
      <c r="E188" s="40">
        <f>VLOOKUP(Table2611[[#This Row],[(FIN) Käytäntö]],Table45[#All],3,FALSE)</f>
        <v>0</v>
      </c>
      <c r="F188" s="40">
        <f>VLOOKUP(Table2611[[#This Row],[(FIN) Käytäntö]],Table45[#All],4,FALSE)</f>
        <v>0</v>
      </c>
      <c r="G188" s="40"/>
      <c r="H188" s="40"/>
      <c r="I188" s="40" t="str">
        <f>VLOOKUP(Table2611[[#This Row],[(FIN) Käytäntö]],Table45[#All],5,FALSE)</f>
        <v>ASSET-3e</v>
      </c>
      <c r="J188" s="159" t="str">
        <f>VLOOKUP(Table2611[[#This Row],[(FIN) Käytäntö]],Table45[#All],6,FALSE)</f>
        <v>Vastaava</v>
      </c>
      <c r="K188" s="24"/>
      <c r="L188" s="13"/>
      <c r="M188" s="2"/>
    </row>
    <row r="189" spans="1:13" ht="13.95" customHeight="1" x14ac:dyDescent="0.3">
      <c r="A189" s="2"/>
      <c r="B189" s="23"/>
      <c r="C189" s="34" t="s">
        <v>183</v>
      </c>
      <c r="D189" s="39">
        <f>VLOOKUP(Table2611[[#This Row],[(FIN) Käytäntö]],Table45[#All],2,FALSE)</f>
        <v>0</v>
      </c>
      <c r="E189" s="40">
        <f>VLOOKUP(Table2611[[#This Row],[(FIN) Käytäntö]],Table45[#All],3,FALSE)</f>
        <v>0</v>
      </c>
      <c r="F189" s="40">
        <f>VLOOKUP(Table2611[[#This Row],[(FIN) Käytäntö]],Table45[#All],4,FALSE)</f>
        <v>0</v>
      </c>
      <c r="G189" s="40"/>
      <c r="H189" s="40"/>
      <c r="I189" s="40" t="str">
        <f>VLOOKUP(Table2611[[#This Row],[(FIN) Käytäntö]],Table45[#All],5,FALSE)</f>
        <v>ASSET-4a</v>
      </c>
      <c r="J189" s="159" t="str">
        <f>VLOOKUP(Table2611[[#This Row],[(FIN) Käytäntö]],Table45[#All],6,FALSE)</f>
        <v>Vastaava</v>
      </c>
      <c r="K189" s="24"/>
      <c r="L189" s="13"/>
      <c r="M189" s="2"/>
    </row>
    <row r="190" spans="1:13" ht="13.95" customHeight="1" x14ac:dyDescent="0.3">
      <c r="A190" s="2"/>
      <c r="B190" s="23"/>
      <c r="C190" s="34" t="s">
        <v>184</v>
      </c>
      <c r="D190" s="39">
        <f>VLOOKUP(Table2611[[#This Row],[(FIN) Käytäntö]],Table45[#All],2,FALSE)</f>
        <v>0</v>
      </c>
      <c r="E190" s="40">
        <f>VLOOKUP(Table2611[[#This Row],[(FIN) Käytäntö]],Table45[#All],3,FALSE)</f>
        <v>0</v>
      </c>
      <c r="F190" s="40">
        <f>VLOOKUP(Table2611[[#This Row],[(FIN) Käytäntö]],Table45[#All],4,FALSE)</f>
        <v>0</v>
      </c>
      <c r="G190" s="40"/>
      <c r="H190" s="40"/>
      <c r="I190" s="40" t="str">
        <f>VLOOKUP(Table2611[[#This Row],[(FIN) Käytäntö]],Table45[#All],5,FALSE)</f>
        <v>ASSET-4b</v>
      </c>
      <c r="J190" s="159" t="str">
        <f>VLOOKUP(Table2611[[#This Row],[(FIN) Käytäntö]],Table45[#All],6,FALSE)</f>
        <v>Vastaava</v>
      </c>
      <c r="K190" s="24"/>
      <c r="L190" s="13"/>
      <c r="M190" s="2"/>
    </row>
    <row r="191" spans="1:13" ht="13.95" customHeight="1" x14ac:dyDescent="0.3">
      <c r="A191" s="2"/>
      <c r="B191" s="23"/>
      <c r="C191" s="34" t="s">
        <v>185</v>
      </c>
      <c r="D191" s="39">
        <f>VLOOKUP(Table2611[[#This Row],[(FIN) Käytäntö]],Table45[#All],2,FALSE)</f>
        <v>0</v>
      </c>
      <c r="E191" s="40">
        <f>VLOOKUP(Table2611[[#This Row],[(FIN) Käytäntö]],Table45[#All],3,FALSE)</f>
        <v>0</v>
      </c>
      <c r="F191" s="40">
        <f>VLOOKUP(Table2611[[#This Row],[(FIN) Käytäntö]],Table45[#All],4,FALSE)</f>
        <v>0</v>
      </c>
      <c r="G191" s="40"/>
      <c r="H191" s="40"/>
      <c r="I191" s="40" t="str">
        <f>VLOOKUP(Table2611[[#This Row],[(FIN) Käytäntö]],Table45[#All],5,FALSE)</f>
        <v>ASSET-4c</v>
      </c>
      <c r="J191" s="159" t="str">
        <f>VLOOKUP(Table2611[[#This Row],[(FIN) Käytäntö]],Table45[#All],6,FALSE)</f>
        <v>Vastaava</v>
      </c>
      <c r="K191" s="24"/>
      <c r="L191" s="13"/>
      <c r="M191" s="2"/>
    </row>
    <row r="192" spans="1:13" ht="13.95" customHeight="1" x14ac:dyDescent="0.3">
      <c r="A192" s="2"/>
      <c r="B192" s="23"/>
      <c r="C192" s="34" t="s">
        <v>186</v>
      </c>
      <c r="D192" s="39">
        <f>VLOOKUP(Table2611[[#This Row],[(FIN) Käytäntö]],Table45[#All],2,FALSE)</f>
        <v>0</v>
      </c>
      <c r="E192" s="40">
        <f>VLOOKUP(Table2611[[#This Row],[(FIN) Käytäntö]],Table45[#All],3,FALSE)</f>
        <v>0</v>
      </c>
      <c r="F192" s="40">
        <f>VLOOKUP(Table2611[[#This Row],[(FIN) Käytäntö]],Table45[#All],4,FALSE)</f>
        <v>0</v>
      </c>
      <c r="G192" s="40"/>
      <c r="H192" s="40"/>
      <c r="I192" s="40" t="str">
        <f>VLOOKUP(Table2611[[#This Row],[(FIN) Käytäntö]],Table45[#All],5,FALSE)</f>
        <v>ASSET-4d</v>
      </c>
      <c r="J192" s="159" t="str">
        <f>VLOOKUP(Table2611[[#This Row],[(FIN) Käytäntö]],Table45[#All],6,FALSE)</f>
        <v>Vastaava</v>
      </c>
      <c r="K192" s="24"/>
      <c r="L192" s="13"/>
      <c r="M192" s="2"/>
    </row>
    <row r="193" spans="1:13" ht="13.95" customHeight="1" x14ac:dyDescent="0.3">
      <c r="A193" s="2"/>
      <c r="B193" s="23"/>
      <c r="C193" s="34" t="s">
        <v>187</v>
      </c>
      <c r="D193" s="39">
        <f>VLOOKUP(Table2611[[#This Row],[(FIN) Käytäntö]],Table45[#All],2,FALSE)</f>
        <v>0</v>
      </c>
      <c r="E193" s="40">
        <f>VLOOKUP(Table2611[[#This Row],[(FIN) Käytäntö]],Table45[#All],3,FALSE)</f>
        <v>0</v>
      </c>
      <c r="F193" s="40">
        <f>VLOOKUP(Table2611[[#This Row],[(FIN) Käytäntö]],Table45[#All],4,FALSE)</f>
        <v>0</v>
      </c>
      <c r="G193" s="40"/>
      <c r="H193" s="40"/>
      <c r="I193" s="40" t="str">
        <f>VLOOKUP(Table2611[[#This Row],[(FIN) Käytäntö]],Table45[#All],5,FALSE)</f>
        <v>ASSET-4e</v>
      </c>
      <c r="J193" s="159" t="str">
        <f>VLOOKUP(Table2611[[#This Row],[(FIN) Käytäntö]],Table45[#All],6,FALSE)</f>
        <v>Vastaava</v>
      </c>
      <c r="K193" s="24"/>
      <c r="L193" s="13"/>
      <c r="M193" s="2"/>
    </row>
    <row r="194" spans="1:13" ht="13.95" customHeight="1" x14ac:dyDescent="0.3">
      <c r="A194" s="2"/>
      <c r="B194" s="23"/>
      <c r="C194" s="34" t="s">
        <v>188</v>
      </c>
      <c r="D194" s="39">
        <f>VLOOKUP(Table2611[[#This Row],[(FIN) Käytäntö]],Table45[#All],2,FALSE)</f>
        <v>0</v>
      </c>
      <c r="E194" s="40">
        <f>VLOOKUP(Table2611[[#This Row],[(FIN) Käytäntö]],Table45[#All],3,FALSE)</f>
        <v>0</v>
      </c>
      <c r="F194" s="40">
        <f>VLOOKUP(Table2611[[#This Row],[(FIN) Käytäntö]],Table45[#All],4,FALSE)</f>
        <v>0</v>
      </c>
      <c r="G194" s="40"/>
      <c r="H194" s="40"/>
      <c r="I194" s="40" t="str">
        <f>VLOOKUP(Table2611[[#This Row],[(FIN) Käytäntö]],Table45[#All],5,FALSE)</f>
        <v>ASSET-4f</v>
      </c>
      <c r="J194" s="159" t="str">
        <f>VLOOKUP(Table2611[[#This Row],[(FIN) Käytäntö]],Table45[#All],6,FALSE)</f>
        <v>Vastaava</v>
      </c>
      <c r="K194" s="24"/>
      <c r="L194" s="13"/>
      <c r="M194" s="2"/>
    </row>
    <row r="195" spans="1:13" ht="13.95" customHeight="1" x14ac:dyDescent="0.3">
      <c r="A195" s="2"/>
      <c r="B195" s="23"/>
      <c r="C195" s="34" t="s">
        <v>189</v>
      </c>
      <c r="D195" s="39">
        <f>VLOOKUP(Table2611[[#This Row],[(FIN) Käytäntö]],Table45[#All],2,FALSE)</f>
        <v>0</v>
      </c>
      <c r="E195" s="40">
        <f>VLOOKUP(Table2611[[#This Row],[(FIN) Käytäntö]],Table45[#All],3,FALSE)</f>
        <v>0</v>
      </c>
      <c r="F195" s="40">
        <f>VLOOKUP(Table2611[[#This Row],[(FIN) Käytäntö]],Table45[#All],4,FALSE)</f>
        <v>0</v>
      </c>
      <c r="G195" s="40"/>
      <c r="H195" s="40"/>
      <c r="I195" s="40" t="str">
        <f>VLOOKUP(Table2611[[#This Row],[(FIN) Käytäntö]],Table45[#All],5,FALSE)</f>
        <v>ASSET-5a</v>
      </c>
      <c r="J195" s="159" t="str">
        <f>VLOOKUP(Table2611[[#This Row],[(FIN) Käytäntö]],Table45[#All],6,FALSE)</f>
        <v>Vastaava</v>
      </c>
      <c r="K195" s="24"/>
      <c r="L195" s="13"/>
      <c r="M195" s="2"/>
    </row>
    <row r="196" spans="1:13" ht="13.95" customHeight="1" x14ac:dyDescent="0.3">
      <c r="A196" s="2"/>
      <c r="B196" s="23"/>
      <c r="C196" s="34" t="s">
        <v>190</v>
      </c>
      <c r="D196" s="39">
        <f>VLOOKUP(Table2611[[#This Row],[(FIN) Käytäntö]],Table45[#All],2,FALSE)</f>
        <v>0</v>
      </c>
      <c r="E196" s="40">
        <f>VLOOKUP(Table2611[[#This Row],[(FIN) Käytäntö]],Table45[#All],3,FALSE)</f>
        <v>0</v>
      </c>
      <c r="F196" s="40">
        <f>VLOOKUP(Table2611[[#This Row],[(FIN) Käytäntö]],Table45[#All],4,FALSE)</f>
        <v>0</v>
      </c>
      <c r="G196" s="40"/>
      <c r="H196" s="40"/>
      <c r="I196" s="40" t="str">
        <f>VLOOKUP(Table2611[[#This Row],[(FIN) Käytäntö]],Table45[#All],5,FALSE)</f>
        <v>ASSET-5b</v>
      </c>
      <c r="J196" s="159" t="str">
        <f>VLOOKUP(Table2611[[#This Row],[(FIN) Käytäntö]],Table45[#All],6,FALSE)</f>
        <v>Vastaava</v>
      </c>
      <c r="K196" s="24"/>
      <c r="L196" s="13"/>
      <c r="M196" s="2"/>
    </row>
    <row r="197" spans="1:13" ht="13.95" customHeight="1" x14ac:dyDescent="0.3">
      <c r="A197" s="2"/>
      <c r="B197" s="23"/>
      <c r="C197" s="34" t="s">
        <v>191</v>
      </c>
      <c r="D197" s="39">
        <f>VLOOKUP(Table2611[[#This Row],[(FIN) Käytäntö]],Table45[#All],2,FALSE)</f>
        <v>0</v>
      </c>
      <c r="E197" s="40">
        <f>VLOOKUP(Table2611[[#This Row],[(FIN) Käytäntö]],Table45[#All],3,FALSE)</f>
        <v>0</v>
      </c>
      <c r="F197" s="40">
        <f>VLOOKUP(Table2611[[#This Row],[(FIN) Käytäntö]],Table45[#All],4,FALSE)</f>
        <v>0</v>
      </c>
      <c r="G197" s="40"/>
      <c r="H197" s="40"/>
      <c r="I197" s="40" t="str">
        <f>VLOOKUP(Table2611[[#This Row],[(FIN) Käytäntö]],Table45[#All],5,FALSE)</f>
        <v>ASSET-5e</v>
      </c>
      <c r="J197" s="159" t="str">
        <f>VLOOKUP(Table2611[[#This Row],[(FIN) Käytäntö]],Table45[#All],6,FALSE)</f>
        <v>Muuttunut</v>
      </c>
      <c r="K197" s="24"/>
      <c r="L197" s="13"/>
      <c r="M197" s="2"/>
    </row>
    <row r="198" spans="1:13" ht="13.95" customHeight="1" x14ac:dyDescent="0.3">
      <c r="A198" s="2"/>
      <c r="B198" s="23"/>
      <c r="C198" s="34" t="s">
        <v>192</v>
      </c>
      <c r="D198" s="39">
        <f>VLOOKUP(Table2611[[#This Row],[(FIN) Käytäntö]],Table45[#All],2,FALSE)</f>
        <v>0</v>
      </c>
      <c r="E198" s="40">
        <f>VLOOKUP(Table2611[[#This Row],[(FIN) Käytäntö]],Table45[#All],3,FALSE)</f>
        <v>0</v>
      </c>
      <c r="F198" s="40">
        <f>VLOOKUP(Table2611[[#This Row],[(FIN) Käytäntö]],Table45[#All],4,FALSE)</f>
        <v>0</v>
      </c>
      <c r="G198" s="40"/>
      <c r="H198" s="40"/>
      <c r="I198" s="40" t="str">
        <f>VLOOKUP(Table2611[[#This Row],[(FIN) Käytäntö]],Table45[#All],5,FALSE)</f>
        <v>ASSET-5c</v>
      </c>
      <c r="J198" s="159" t="str">
        <f>VLOOKUP(Table2611[[#This Row],[(FIN) Käytäntö]],Table45[#All],6,FALSE)</f>
        <v>Vastaava</v>
      </c>
      <c r="K198" s="24"/>
      <c r="L198" s="13"/>
      <c r="M198" s="2"/>
    </row>
    <row r="199" spans="1:13" ht="13.95" customHeight="1" x14ac:dyDescent="0.3">
      <c r="A199" s="2"/>
      <c r="B199" s="23"/>
      <c r="C199" s="34" t="s">
        <v>193</v>
      </c>
      <c r="D199" s="39">
        <f>VLOOKUP(Table2611[[#This Row],[(FIN) Käytäntö]],Table45[#All],2,FALSE)</f>
        <v>0</v>
      </c>
      <c r="E199" s="40">
        <f>VLOOKUP(Table2611[[#This Row],[(FIN) Käytäntö]],Table45[#All],3,FALSE)</f>
        <v>0</v>
      </c>
      <c r="F199" s="40">
        <f>VLOOKUP(Table2611[[#This Row],[(FIN) Käytäntö]],Table45[#All],4,FALSE)</f>
        <v>0</v>
      </c>
      <c r="G199" s="40"/>
      <c r="H199" s="40"/>
      <c r="I199" s="40" t="str">
        <f>VLOOKUP(Table2611[[#This Row],[(FIN) Käytäntö]],Table45[#All],5,FALSE)</f>
        <v>ASSET-5d</v>
      </c>
      <c r="J199" s="159" t="str">
        <f>VLOOKUP(Table2611[[#This Row],[(FIN) Käytäntö]],Table45[#All],6,FALSE)</f>
        <v>Vastaava</v>
      </c>
      <c r="K199" s="24"/>
      <c r="L199" s="13"/>
      <c r="M199" s="2"/>
    </row>
    <row r="200" spans="1:13" ht="13.95" customHeight="1" x14ac:dyDescent="0.3">
      <c r="A200" s="2"/>
      <c r="B200" s="23"/>
      <c r="C200" s="34" t="s">
        <v>194</v>
      </c>
      <c r="D200" s="39">
        <f>VLOOKUP(Table2611[[#This Row],[(FIN) Käytäntö]],Table45[#All],2,FALSE)</f>
        <v>0</v>
      </c>
      <c r="E200" s="40">
        <f>VLOOKUP(Table2611[[#This Row],[(FIN) Käytäntö]],Table45[#All],3,FALSE)</f>
        <v>0</v>
      </c>
      <c r="F200" s="40">
        <f>VLOOKUP(Table2611[[#This Row],[(FIN) Käytäntö]],Table45[#All],4,FALSE)</f>
        <v>0</v>
      </c>
      <c r="G200" s="40"/>
      <c r="H200" s="40"/>
      <c r="I200" s="40" t="str">
        <f>VLOOKUP(Table2611[[#This Row],[(FIN) Käytäntö]],Table45[#All],5,FALSE)</f>
        <v>ASSET-5f</v>
      </c>
      <c r="J200" s="159" t="str">
        <f>VLOOKUP(Table2611[[#This Row],[(FIN) Käytäntö]],Table45[#All],6,FALSE)</f>
        <v>Muuttunut</v>
      </c>
      <c r="K200" s="24"/>
      <c r="L200" s="13"/>
      <c r="M200" s="2"/>
    </row>
    <row r="201" spans="1:13" ht="13.95" customHeight="1" x14ac:dyDescent="0.3">
      <c r="A201" s="2"/>
      <c r="B201" s="23"/>
      <c r="C201" s="34" t="s">
        <v>195</v>
      </c>
      <c r="D201" s="39">
        <f>VLOOKUP(Table2611[[#This Row],[(FIN) Käytäntö]],Table45[#All],2,FALSE)</f>
        <v>0</v>
      </c>
      <c r="E201" s="40">
        <f>VLOOKUP(Table2611[[#This Row],[(FIN) Käytäntö]],Table45[#All],3,FALSE)</f>
        <v>0</v>
      </c>
      <c r="F201" s="40">
        <f>VLOOKUP(Table2611[[#This Row],[(FIN) Käytäntö]],Table45[#All],4,FALSE)</f>
        <v>0</v>
      </c>
      <c r="G201" s="40"/>
      <c r="H201" s="40"/>
      <c r="I201" s="40" t="str">
        <f>VLOOKUP(Table2611[[#This Row],[(FIN) Käytäntö]],Table45[#All],5,FALSE)</f>
        <v>CRITICAL-1a</v>
      </c>
      <c r="J201" s="159" t="str">
        <f>VLOOKUP(Table2611[[#This Row],[(FIN) Käytäntö]],Table45[#All],6,FALSE)</f>
        <v>Vastaava</v>
      </c>
      <c r="K201" s="24"/>
      <c r="L201" s="13"/>
      <c r="M201" s="2"/>
    </row>
    <row r="202" spans="1:13" ht="13.95" customHeight="1" x14ac:dyDescent="0.3">
      <c r="A202" s="2"/>
      <c r="B202" s="23"/>
      <c r="C202" s="34" t="s">
        <v>196</v>
      </c>
      <c r="D202" s="39">
        <f>VLOOKUP(Table2611[[#This Row],[(FIN) Käytäntö]],Table45[#All],2,FALSE)</f>
        <v>0</v>
      </c>
      <c r="E202" s="40">
        <f>VLOOKUP(Table2611[[#This Row],[(FIN) Käytäntö]],Table45[#All],3,FALSE)</f>
        <v>0</v>
      </c>
      <c r="F202" s="40">
        <f>VLOOKUP(Table2611[[#This Row],[(FIN) Käytäntö]],Table45[#All],4,FALSE)</f>
        <v>0</v>
      </c>
      <c r="G202" s="40"/>
      <c r="H202" s="40"/>
      <c r="I202" s="40" t="str">
        <f>VLOOKUP(Table2611[[#This Row],[(FIN) Käytäntö]],Table45[#All],5,FALSE)</f>
        <v>CRITICAL-1b</v>
      </c>
      <c r="J202" s="159" t="str">
        <f>VLOOKUP(Table2611[[#This Row],[(FIN) Käytäntö]],Table45[#All],6,FALSE)</f>
        <v>Vastaava</v>
      </c>
      <c r="K202" s="24"/>
      <c r="L202" s="13"/>
      <c r="M202" s="2"/>
    </row>
    <row r="203" spans="1:13" ht="13.95" customHeight="1" x14ac:dyDescent="0.3">
      <c r="A203" s="2"/>
      <c r="B203" s="23"/>
      <c r="C203" s="34" t="s">
        <v>197</v>
      </c>
      <c r="D203" s="39">
        <f>VLOOKUP(Table2611[[#This Row],[(FIN) Käytäntö]],Table45[#All],2,FALSE)</f>
        <v>0</v>
      </c>
      <c r="E203" s="40">
        <f>VLOOKUP(Table2611[[#This Row],[(FIN) Käytäntö]],Table45[#All],3,FALSE)</f>
        <v>0</v>
      </c>
      <c r="F203" s="40">
        <f>VLOOKUP(Table2611[[#This Row],[(FIN) Käytäntö]],Table45[#All],4,FALSE)</f>
        <v>0</v>
      </c>
      <c r="G203" s="40"/>
      <c r="H203" s="40"/>
      <c r="I203" s="40" t="str">
        <f>VLOOKUP(Table2611[[#This Row],[(FIN) Käytäntö]],Table45[#All],5,FALSE)</f>
        <v>CRITICAL-1c</v>
      </c>
      <c r="J203" s="159" t="str">
        <f>VLOOKUP(Table2611[[#This Row],[(FIN) Käytäntö]],Table45[#All],6,FALSE)</f>
        <v>Vastaava</v>
      </c>
      <c r="K203" s="24"/>
      <c r="L203" s="13"/>
      <c r="M203" s="2"/>
    </row>
    <row r="204" spans="1:13" ht="13.95" customHeight="1" x14ac:dyDescent="0.3">
      <c r="A204" s="2"/>
      <c r="B204" s="23"/>
      <c r="C204" s="34" t="s">
        <v>198</v>
      </c>
      <c r="D204" s="39">
        <f>VLOOKUP(Table2611[[#This Row],[(FIN) Käytäntö]],Table45[#All],2,FALSE)</f>
        <v>0</v>
      </c>
      <c r="E204" s="40">
        <f>VLOOKUP(Table2611[[#This Row],[(FIN) Käytäntö]],Table45[#All],3,FALSE)</f>
        <v>0</v>
      </c>
      <c r="F204" s="40">
        <f>VLOOKUP(Table2611[[#This Row],[(FIN) Käytäntö]],Table45[#All],4,FALSE)</f>
        <v>0</v>
      </c>
      <c r="G204" s="40"/>
      <c r="H204" s="40"/>
      <c r="I204" s="40" t="str">
        <f>VLOOKUP(Table2611[[#This Row],[(FIN) Käytäntö]],Table45[#All],5,FALSE)</f>
        <v>CRITICAL-1d</v>
      </c>
      <c r="J204" s="159" t="str">
        <f>VLOOKUP(Table2611[[#This Row],[(FIN) Käytäntö]],Table45[#All],6,FALSE)</f>
        <v>Vastaava</v>
      </c>
      <c r="K204" s="24"/>
      <c r="L204" s="13"/>
      <c r="M204" s="2"/>
    </row>
    <row r="205" spans="1:13" ht="13.95" customHeight="1" x14ac:dyDescent="0.3">
      <c r="A205" s="2"/>
      <c r="B205" s="23"/>
      <c r="C205" s="34" t="s">
        <v>199</v>
      </c>
      <c r="D205" s="39">
        <f>VLOOKUP(Table2611[[#This Row],[(FIN) Käytäntö]],Table45[#All],2,FALSE)</f>
        <v>0</v>
      </c>
      <c r="E205" s="40">
        <f>VLOOKUP(Table2611[[#This Row],[(FIN) Käytäntö]],Table45[#All],3,FALSE)</f>
        <v>0</v>
      </c>
      <c r="F205" s="40">
        <f>VLOOKUP(Table2611[[#This Row],[(FIN) Käytäntö]],Table45[#All],4,FALSE)</f>
        <v>0</v>
      </c>
      <c r="G205" s="40"/>
      <c r="H205" s="40"/>
      <c r="I205" s="40" t="str">
        <f>VLOOKUP(Table2611[[#This Row],[(FIN) Käytäntö]],Table45[#All],5,FALSE)</f>
        <v>CRITICAL-1e</v>
      </c>
      <c r="J205" s="159" t="str">
        <f>VLOOKUP(Table2611[[#This Row],[(FIN) Käytäntö]],Table45[#All],6,FALSE)</f>
        <v>Vastaava</v>
      </c>
      <c r="K205" s="24"/>
      <c r="L205" s="13"/>
      <c r="M205" s="2"/>
    </row>
    <row r="206" spans="1:13" ht="13.95" customHeight="1" x14ac:dyDescent="0.3">
      <c r="A206" s="2"/>
      <c r="B206" s="23"/>
      <c r="C206" s="34" t="s">
        <v>200</v>
      </c>
      <c r="D206" s="39">
        <f>VLOOKUP(Table2611[[#This Row],[(FIN) Käytäntö]],Table45[#All],2,FALSE)</f>
        <v>0</v>
      </c>
      <c r="E206" s="40">
        <f>VLOOKUP(Table2611[[#This Row],[(FIN) Käytäntö]],Table45[#All],3,FALSE)</f>
        <v>0</v>
      </c>
      <c r="F206" s="40">
        <f>VLOOKUP(Table2611[[#This Row],[(FIN) Käytäntö]],Table45[#All],4,FALSE)</f>
        <v>0</v>
      </c>
      <c r="G206" s="40"/>
      <c r="H206" s="40"/>
      <c r="I206" s="40" t="str">
        <f>VLOOKUP(Table2611[[#This Row],[(FIN) Käytäntö]],Table45[#All],5,FALSE)</f>
        <v>CRITICAL-1f</v>
      </c>
      <c r="J206" s="159" t="str">
        <f>VLOOKUP(Table2611[[#This Row],[(FIN) Käytäntö]],Table45[#All],6,FALSE)</f>
        <v>Vastaava</v>
      </c>
      <c r="K206" s="24"/>
      <c r="L206" s="13"/>
      <c r="M206" s="2"/>
    </row>
    <row r="207" spans="1:13" ht="13.95" customHeight="1" x14ac:dyDescent="0.3">
      <c r="A207" s="2"/>
      <c r="B207" s="23"/>
      <c r="C207" s="34" t="s">
        <v>201</v>
      </c>
      <c r="D207" s="39">
        <f>VLOOKUP(Table2611[[#This Row],[(FIN) Käytäntö]],Table45[#All],2,FALSE)</f>
        <v>0</v>
      </c>
      <c r="E207" s="40">
        <f>VLOOKUP(Table2611[[#This Row],[(FIN) Käytäntö]],Table45[#All],3,FALSE)</f>
        <v>0</v>
      </c>
      <c r="F207" s="40">
        <f>VLOOKUP(Table2611[[#This Row],[(FIN) Käytäntö]],Table45[#All],4,FALSE)</f>
        <v>0</v>
      </c>
      <c r="G207" s="40"/>
      <c r="H207" s="40"/>
      <c r="I207" s="40" t="str">
        <f>VLOOKUP(Table2611[[#This Row],[(FIN) Käytäntö]],Table45[#All],5,FALSE)</f>
        <v>CRITICAL-1g</v>
      </c>
      <c r="J207" s="159" t="str">
        <f>VLOOKUP(Table2611[[#This Row],[(FIN) Käytäntö]],Table45[#All],6,FALSE)</f>
        <v>Vastaava</v>
      </c>
      <c r="K207" s="24"/>
      <c r="L207" s="13"/>
      <c r="M207" s="2"/>
    </row>
    <row r="208" spans="1:13" ht="13.95" customHeight="1" x14ac:dyDescent="0.3">
      <c r="A208" s="2"/>
      <c r="B208" s="23"/>
      <c r="C208" s="34" t="s">
        <v>202</v>
      </c>
      <c r="D208" s="39">
        <f>VLOOKUP(Table2611[[#This Row],[(FIN) Käytäntö]],Table45[#All],2,FALSE)</f>
        <v>0</v>
      </c>
      <c r="E208" s="40">
        <f>VLOOKUP(Table2611[[#This Row],[(FIN) Käytäntö]],Table45[#All],3,FALSE)</f>
        <v>0</v>
      </c>
      <c r="F208" s="40">
        <f>VLOOKUP(Table2611[[#This Row],[(FIN) Käytäntö]],Table45[#All],4,FALSE)</f>
        <v>0</v>
      </c>
      <c r="G208" s="40"/>
      <c r="H208" s="40"/>
      <c r="I208" s="40" t="str">
        <f>VLOOKUP(Table2611[[#This Row],[(FIN) Käytäntö]],Table45[#All],5,FALSE)</f>
        <v>CRITICAL-1h</v>
      </c>
      <c r="J208" s="159" t="str">
        <f>VLOOKUP(Table2611[[#This Row],[(FIN) Käytäntö]],Table45[#All],6,FALSE)</f>
        <v>Vastaava</v>
      </c>
      <c r="K208" s="24"/>
      <c r="L208" s="13"/>
      <c r="M208" s="2"/>
    </row>
    <row r="209" spans="1:13" ht="13.95" customHeight="1" x14ac:dyDescent="0.3">
      <c r="A209" s="2"/>
      <c r="B209" s="23"/>
      <c r="C209" s="34" t="s">
        <v>203</v>
      </c>
      <c r="D209" s="39">
        <f>VLOOKUP(Table2611[[#This Row],[(FIN) Käytäntö]],Table45[#All],2,FALSE)</f>
        <v>0</v>
      </c>
      <c r="E209" s="40">
        <f>VLOOKUP(Table2611[[#This Row],[(FIN) Käytäntö]],Table45[#All],3,FALSE)</f>
        <v>0</v>
      </c>
      <c r="F209" s="40">
        <f>VLOOKUP(Table2611[[#This Row],[(FIN) Käytäntö]],Table45[#All],4,FALSE)</f>
        <v>0</v>
      </c>
      <c r="G209" s="40"/>
      <c r="H209" s="40"/>
      <c r="I209" s="40" t="str">
        <f>VLOOKUP(Table2611[[#This Row],[(FIN) Käytäntö]],Table45[#All],5,FALSE)</f>
        <v>CRITICAL-2a</v>
      </c>
      <c r="J209" s="159" t="str">
        <f>VLOOKUP(Table2611[[#This Row],[(FIN) Käytäntö]],Table45[#All],6,FALSE)</f>
        <v>Vastaava</v>
      </c>
      <c r="K209" s="24"/>
      <c r="L209" s="13"/>
      <c r="M209" s="2"/>
    </row>
    <row r="210" spans="1:13" ht="13.95" customHeight="1" x14ac:dyDescent="0.3">
      <c r="A210" s="2"/>
      <c r="B210" s="23"/>
      <c r="C210" s="34" t="s">
        <v>204</v>
      </c>
      <c r="D210" s="39">
        <f>VLOOKUP(Table2611[[#This Row],[(FIN) Käytäntö]],Table45[#All],2,FALSE)</f>
        <v>0</v>
      </c>
      <c r="E210" s="40">
        <f>VLOOKUP(Table2611[[#This Row],[(FIN) Käytäntö]],Table45[#All],3,FALSE)</f>
        <v>0</v>
      </c>
      <c r="F210" s="40">
        <f>VLOOKUP(Table2611[[#This Row],[(FIN) Käytäntö]],Table45[#All],4,FALSE)</f>
        <v>0</v>
      </c>
      <c r="G210" s="40"/>
      <c r="H210" s="40"/>
      <c r="I210" s="40" t="str">
        <f>VLOOKUP(Table2611[[#This Row],[(FIN) Käytäntö]],Table45[#All],5,FALSE)</f>
        <v>CRITICAL-2b</v>
      </c>
      <c r="J210" s="159" t="str">
        <f>VLOOKUP(Table2611[[#This Row],[(FIN) Käytäntö]],Table45[#All],6,FALSE)</f>
        <v>Vastaava</v>
      </c>
      <c r="K210" s="24"/>
      <c r="L210" s="13"/>
      <c r="M210" s="2"/>
    </row>
    <row r="211" spans="1:13" ht="13.95" customHeight="1" x14ac:dyDescent="0.3">
      <c r="A211" s="2"/>
      <c r="B211" s="23"/>
      <c r="C211" s="34" t="s">
        <v>205</v>
      </c>
      <c r="D211" s="39">
        <f>VLOOKUP(Table2611[[#This Row],[(FIN) Käytäntö]],Table45[#All],2,FALSE)</f>
        <v>0</v>
      </c>
      <c r="E211" s="40">
        <f>VLOOKUP(Table2611[[#This Row],[(FIN) Käytäntö]],Table45[#All],3,FALSE)</f>
        <v>0</v>
      </c>
      <c r="F211" s="40">
        <f>VLOOKUP(Table2611[[#This Row],[(FIN) Käytäntö]],Table45[#All],4,FALSE)</f>
        <v>0</v>
      </c>
      <c r="G211" s="40"/>
      <c r="H211" s="40"/>
      <c r="I211" s="40" t="str">
        <f>VLOOKUP(Table2611[[#This Row],[(FIN) Käytäntö]],Table45[#All],5,FALSE)</f>
        <v>CRITICAL-2c</v>
      </c>
      <c r="J211" s="159" t="str">
        <f>VLOOKUP(Table2611[[#This Row],[(FIN) Käytäntö]],Table45[#All],6,FALSE)</f>
        <v>Vastaava</v>
      </c>
      <c r="K211" s="24"/>
      <c r="L211" s="13"/>
      <c r="M211" s="2"/>
    </row>
    <row r="212" spans="1:13" ht="13.95" customHeight="1" x14ac:dyDescent="0.3">
      <c r="A212" s="2"/>
      <c r="B212" s="23"/>
      <c r="C212" s="34" t="s">
        <v>206</v>
      </c>
      <c r="D212" s="39">
        <f>VLOOKUP(Table2611[[#This Row],[(FIN) Käytäntö]],Table45[#All],2,FALSE)</f>
        <v>0</v>
      </c>
      <c r="E212" s="40">
        <f>VLOOKUP(Table2611[[#This Row],[(FIN) Käytäntö]],Table45[#All],3,FALSE)</f>
        <v>0</v>
      </c>
      <c r="F212" s="40">
        <f>VLOOKUP(Table2611[[#This Row],[(FIN) Käytäntö]],Table45[#All],4,FALSE)</f>
        <v>0</v>
      </c>
      <c r="G212" s="40"/>
      <c r="H212" s="40"/>
      <c r="I212" s="40" t="str">
        <f>VLOOKUP(Table2611[[#This Row],[(FIN) Käytäntö]],Table45[#All],5,FALSE)</f>
        <v>CRITICAL-2d</v>
      </c>
      <c r="J212" s="159" t="str">
        <f>VLOOKUP(Table2611[[#This Row],[(FIN) Käytäntö]],Table45[#All],6,FALSE)</f>
        <v>Vastaava</v>
      </c>
      <c r="K212" s="24"/>
      <c r="L212" s="13"/>
      <c r="M212" s="2"/>
    </row>
    <row r="213" spans="1:13" ht="13.95" customHeight="1" x14ac:dyDescent="0.3">
      <c r="A213" s="2"/>
      <c r="B213" s="23"/>
      <c r="C213" s="34" t="s">
        <v>207</v>
      </c>
      <c r="D213" s="39">
        <f>VLOOKUP(Table2611[[#This Row],[(FIN) Käytäntö]],Table45[#All],2,FALSE)</f>
        <v>0</v>
      </c>
      <c r="E213" s="40">
        <f>VLOOKUP(Table2611[[#This Row],[(FIN) Käytäntö]],Table45[#All],3,FALSE)</f>
        <v>0</v>
      </c>
      <c r="F213" s="40">
        <f>VLOOKUP(Table2611[[#This Row],[(FIN) Käytäntö]],Table45[#All],4,FALSE)</f>
        <v>0</v>
      </c>
      <c r="G213" s="40"/>
      <c r="H213" s="40"/>
      <c r="I213" s="40" t="str">
        <f>VLOOKUP(Table2611[[#This Row],[(FIN) Käytäntö]],Table45[#All],5,FALSE)</f>
        <v>CRITICAL-2e</v>
      </c>
      <c r="J213" s="159" t="str">
        <f>VLOOKUP(Table2611[[#This Row],[(FIN) Käytäntö]],Table45[#All],6,FALSE)</f>
        <v>Vastaava</v>
      </c>
      <c r="K213" s="24"/>
      <c r="L213" s="13"/>
      <c r="M213" s="2"/>
    </row>
    <row r="214" spans="1:13" ht="13.95" customHeight="1" x14ac:dyDescent="0.3">
      <c r="A214" s="2"/>
      <c r="B214" s="23"/>
      <c r="C214" s="34" t="s">
        <v>208</v>
      </c>
      <c r="D214" s="39">
        <f>VLOOKUP(Table2611[[#This Row],[(FIN) Käytäntö]],Table45[#All],2,FALSE)</f>
        <v>0</v>
      </c>
      <c r="E214" s="40">
        <f>VLOOKUP(Table2611[[#This Row],[(FIN) Käytäntö]],Table45[#All],3,FALSE)</f>
        <v>0</v>
      </c>
      <c r="F214" s="40">
        <f>VLOOKUP(Table2611[[#This Row],[(FIN) Käytäntö]],Table45[#All],4,FALSE)</f>
        <v>0</v>
      </c>
      <c r="G214" s="40"/>
      <c r="H214" s="40"/>
      <c r="I214" s="40" t="str">
        <f>VLOOKUP(Table2611[[#This Row],[(FIN) Käytäntö]],Table45[#All],5,FALSE)</f>
        <v>CRITICAL-2f</v>
      </c>
      <c r="J214" s="159" t="str">
        <f>VLOOKUP(Table2611[[#This Row],[(FIN) Käytäntö]],Table45[#All],6,FALSE)</f>
        <v>Vastaava</v>
      </c>
      <c r="K214" s="24"/>
      <c r="L214" s="13"/>
      <c r="M214" s="2"/>
    </row>
    <row r="215" spans="1:13" ht="13.95" customHeight="1" x14ac:dyDescent="0.3">
      <c r="A215" s="2"/>
      <c r="B215" s="23"/>
      <c r="C215" s="34" t="s">
        <v>209</v>
      </c>
      <c r="D215" s="39">
        <f>VLOOKUP(Table2611[[#This Row],[(FIN) Käytäntö]],Table45[#All],2,FALSE)</f>
        <v>0</v>
      </c>
      <c r="E215" s="40">
        <f>VLOOKUP(Table2611[[#This Row],[(FIN) Käytäntö]],Table45[#All],3,FALSE)</f>
        <v>0</v>
      </c>
      <c r="F215" s="40">
        <f>VLOOKUP(Table2611[[#This Row],[(FIN) Käytäntö]],Table45[#All],4,FALSE)</f>
        <v>0</v>
      </c>
      <c r="G215" s="40"/>
      <c r="H215" s="40"/>
      <c r="I215" s="40" t="str">
        <f>VLOOKUP(Table2611[[#This Row],[(FIN) Käytäntö]],Table45[#All],5,FALSE)</f>
        <v>CRITICAL-2g</v>
      </c>
      <c r="J215" s="159" t="str">
        <f>VLOOKUP(Table2611[[#This Row],[(FIN) Käytäntö]],Table45[#All],6,FALSE)</f>
        <v>Vastaava</v>
      </c>
      <c r="K215" s="24"/>
      <c r="L215" s="13"/>
      <c r="M215" s="2"/>
    </row>
    <row r="216" spans="1:13" ht="13.95" customHeight="1" x14ac:dyDescent="0.3">
      <c r="A216" s="2"/>
      <c r="B216" s="23"/>
      <c r="C216" s="34" t="s">
        <v>210</v>
      </c>
      <c r="D216" s="39">
        <f>VLOOKUP(Table2611[[#This Row],[(FIN) Käytäntö]],Table45[#All],2,FALSE)</f>
        <v>0</v>
      </c>
      <c r="E216" s="40">
        <f>VLOOKUP(Table2611[[#This Row],[(FIN) Käytäntö]],Table45[#All],3,FALSE)</f>
        <v>0</v>
      </c>
      <c r="F216" s="40">
        <f>VLOOKUP(Table2611[[#This Row],[(FIN) Käytäntö]],Table45[#All],4,FALSE)</f>
        <v>0</v>
      </c>
      <c r="G216" s="40"/>
      <c r="H216" s="40"/>
      <c r="I216" s="40" t="str">
        <f>VLOOKUP(Table2611[[#This Row],[(FIN) Käytäntö]],Table45[#All],5,FALSE)</f>
        <v>CRITICAL-2h</v>
      </c>
      <c r="J216" s="159" t="str">
        <f>VLOOKUP(Table2611[[#This Row],[(FIN) Käytäntö]],Table45[#All],6,FALSE)</f>
        <v>Vastaava</v>
      </c>
      <c r="K216" s="24"/>
      <c r="L216" s="13"/>
      <c r="M216" s="2"/>
    </row>
    <row r="217" spans="1:13" ht="13.95" customHeight="1" x14ac:dyDescent="0.3">
      <c r="A217" s="2"/>
      <c r="B217" s="23"/>
      <c r="C217" s="34" t="s">
        <v>211</v>
      </c>
      <c r="D217" s="39">
        <f>VLOOKUP(Table2611[[#This Row],[(FIN) Käytäntö]],Table45[#All],2,FALSE)</f>
        <v>0</v>
      </c>
      <c r="E217" s="40">
        <f>VLOOKUP(Table2611[[#This Row],[(FIN) Käytäntö]],Table45[#All],3,FALSE)</f>
        <v>0</v>
      </c>
      <c r="F217" s="40">
        <f>VLOOKUP(Table2611[[#This Row],[(FIN) Käytäntö]],Table45[#All],4,FALSE)</f>
        <v>0</v>
      </c>
      <c r="G217" s="40"/>
      <c r="H217" s="40"/>
      <c r="I217" s="40" t="str">
        <f>VLOOKUP(Table2611[[#This Row],[(FIN) Käytäntö]],Table45[#All],5,FALSE)</f>
        <v>CRITICAL-2i</v>
      </c>
      <c r="J217" s="159" t="str">
        <f>VLOOKUP(Table2611[[#This Row],[(FIN) Käytäntö]],Table45[#All],6,FALSE)</f>
        <v>Vastaava</v>
      </c>
      <c r="K217" s="24"/>
      <c r="L217" s="13"/>
      <c r="M217" s="2"/>
    </row>
    <row r="218" spans="1:13" ht="13.95" customHeight="1" x14ac:dyDescent="0.3">
      <c r="A218" s="2"/>
      <c r="B218" s="23"/>
      <c r="C218" s="34" t="s">
        <v>212</v>
      </c>
      <c r="D218" s="39">
        <f>VLOOKUP(Table2611[[#This Row],[(FIN) Käytäntö]],Table45[#All],2,FALSE)</f>
        <v>0</v>
      </c>
      <c r="E218" s="40">
        <f>VLOOKUP(Table2611[[#This Row],[(FIN) Käytäntö]],Table45[#All],3,FALSE)</f>
        <v>0</v>
      </c>
      <c r="F218" s="40">
        <f>VLOOKUP(Table2611[[#This Row],[(FIN) Käytäntö]],Table45[#All],4,FALSE)</f>
        <v>0</v>
      </c>
      <c r="G218" s="40"/>
      <c r="H218" s="40"/>
      <c r="I218" s="40" t="str">
        <f>VLOOKUP(Table2611[[#This Row],[(FIN) Käytäntö]],Table45[#All],5,FALSE)</f>
        <v>CRITICAL-2j</v>
      </c>
      <c r="J218" s="159" t="str">
        <f>VLOOKUP(Table2611[[#This Row],[(FIN) Käytäntö]],Table45[#All],6,FALSE)</f>
        <v>Vastaava</v>
      </c>
      <c r="K218" s="24"/>
      <c r="L218" s="13"/>
      <c r="M218" s="2"/>
    </row>
    <row r="219" spans="1:13" ht="13.95" customHeight="1" x14ac:dyDescent="0.3">
      <c r="A219" s="2"/>
      <c r="B219" s="23"/>
      <c r="C219" s="34" t="s">
        <v>213</v>
      </c>
      <c r="D219" s="39">
        <f>VLOOKUP(Table2611[[#This Row],[(FIN) Käytäntö]],Table45[#All],2,FALSE)</f>
        <v>0</v>
      </c>
      <c r="E219" s="40">
        <f>VLOOKUP(Table2611[[#This Row],[(FIN) Käytäntö]],Table45[#All],3,FALSE)</f>
        <v>0</v>
      </c>
      <c r="F219" s="40">
        <f>VLOOKUP(Table2611[[#This Row],[(FIN) Käytäntö]],Table45[#All],4,FALSE)</f>
        <v>0</v>
      </c>
      <c r="G219" s="40"/>
      <c r="H219" s="40"/>
      <c r="I219" s="40" t="str">
        <f>VLOOKUP(Table2611[[#This Row],[(FIN) Käytäntö]],Table45[#All],5,FALSE)</f>
        <v>CRITICAL-2k</v>
      </c>
      <c r="J219" s="159" t="str">
        <f>VLOOKUP(Table2611[[#This Row],[(FIN) Käytäntö]],Table45[#All],6,FALSE)</f>
        <v>Vastaava</v>
      </c>
      <c r="K219" s="24"/>
      <c r="L219" s="13"/>
      <c r="M219" s="2"/>
    </row>
    <row r="220" spans="1:13" ht="13.95" customHeight="1" x14ac:dyDescent="0.3">
      <c r="A220" s="2"/>
      <c r="B220" s="23"/>
      <c r="C220" s="34" t="s">
        <v>214</v>
      </c>
      <c r="D220" s="39">
        <f>VLOOKUP(Table2611[[#This Row],[(FIN) Käytäntö]],Table45[#All],2,FALSE)</f>
        <v>0</v>
      </c>
      <c r="E220" s="40">
        <f>VLOOKUP(Table2611[[#This Row],[(FIN) Käytäntö]],Table45[#All],3,FALSE)</f>
        <v>0</v>
      </c>
      <c r="F220" s="40">
        <f>VLOOKUP(Table2611[[#This Row],[(FIN) Käytäntö]],Table45[#All],4,FALSE)</f>
        <v>0</v>
      </c>
      <c r="G220" s="40"/>
      <c r="H220" s="40"/>
      <c r="I220" s="40" t="str">
        <f>VLOOKUP(Table2611[[#This Row],[(FIN) Käytäntö]],Table45[#All],5,FALSE)</f>
        <v>CRITICAL-3a</v>
      </c>
      <c r="J220" s="159" t="str">
        <f>VLOOKUP(Table2611[[#This Row],[(FIN) Käytäntö]],Table45[#All],6,FALSE)</f>
        <v>Vastaava</v>
      </c>
      <c r="K220" s="24"/>
      <c r="L220" s="13"/>
      <c r="M220" s="2"/>
    </row>
    <row r="221" spans="1:13" ht="13.95" customHeight="1" x14ac:dyDescent="0.3">
      <c r="A221" s="2"/>
      <c r="B221" s="23"/>
      <c r="C221" s="34" t="s">
        <v>215</v>
      </c>
      <c r="D221" s="39">
        <f>VLOOKUP(Table2611[[#This Row],[(FIN) Käytäntö]],Table45[#All],2,FALSE)</f>
        <v>0</v>
      </c>
      <c r="E221" s="40">
        <f>VLOOKUP(Table2611[[#This Row],[(FIN) Käytäntö]],Table45[#All],3,FALSE)</f>
        <v>0</v>
      </c>
      <c r="F221" s="40">
        <f>VLOOKUP(Table2611[[#This Row],[(FIN) Käytäntö]],Table45[#All],4,FALSE)</f>
        <v>0</v>
      </c>
      <c r="G221" s="40"/>
      <c r="H221" s="40"/>
      <c r="I221" s="40" t="str">
        <f>VLOOKUP(Table2611[[#This Row],[(FIN) Käytäntö]],Table45[#All],5,FALSE)</f>
        <v>CRITICAL-3b</v>
      </c>
      <c r="J221" s="159" t="str">
        <f>VLOOKUP(Table2611[[#This Row],[(FIN) Käytäntö]],Table45[#All],6,FALSE)</f>
        <v>Vastaava</v>
      </c>
      <c r="K221" s="24"/>
      <c r="L221" s="13"/>
      <c r="M221" s="2"/>
    </row>
    <row r="222" spans="1:13" ht="13.95" customHeight="1" x14ac:dyDescent="0.3">
      <c r="A222" s="2"/>
      <c r="B222" s="23"/>
      <c r="C222" s="34" t="s">
        <v>216</v>
      </c>
      <c r="D222" s="39">
        <f>VLOOKUP(Table2611[[#This Row],[(FIN) Käytäntö]],Table45[#All],2,FALSE)</f>
        <v>0</v>
      </c>
      <c r="E222" s="40">
        <f>VLOOKUP(Table2611[[#This Row],[(FIN) Käytäntö]],Table45[#All],3,FALSE)</f>
        <v>0</v>
      </c>
      <c r="F222" s="40">
        <f>VLOOKUP(Table2611[[#This Row],[(FIN) Käytäntö]],Table45[#All],4,FALSE)</f>
        <v>0</v>
      </c>
      <c r="G222" s="40"/>
      <c r="H222" s="40"/>
      <c r="I222" s="40" t="str">
        <f>VLOOKUP(Table2611[[#This Row],[(FIN) Käytäntö]],Table45[#All],5,FALSE)</f>
        <v>CRITICAL-3c</v>
      </c>
      <c r="J222" s="159" t="str">
        <f>VLOOKUP(Table2611[[#This Row],[(FIN) Käytäntö]],Table45[#All],6,FALSE)</f>
        <v>Vastaava</v>
      </c>
      <c r="K222" s="24"/>
      <c r="L222" s="13"/>
      <c r="M222" s="2"/>
    </row>
    <row r="223" spans="1:13" ht="13.95" customHeight="1" x14ac:dyDescent="0.3">
      <c r="A223" s="2"/>
      <c r="B223" s="23"/>
      <c r="C223" s="34" t="s">
        <v>217</v>
      </c>
      <c r="D223" s="39">
        <f>VLOOKUP(Table2611[[#This Row],[(FIN) Käytäntö]],Table45[#All],2,FALSE)</f>
        <v>0</v>
      </c>
      <c r="E223" s="40">
        <f>VLOOKUP(Table2611[[#This Row],[(FIN) Käytäntö]],Table45[#All],3,FALSE)</f>
        <v>0</v>
      </c>
      <c r="F223" s="40">
        <f>VLOOKUP(Table2611[[#This Row],[(FIN) Käytäntö]],Table45[#All],4,FALSE)</f>
        <v>0</v>
      </c>
      <c r="G223" s="40"/>
      <c r="H223" s="40"/>
      <c r="I223" s="40" t="str">
        <f>VLOOKUP(Table2611[[#This Row],[(FIN) Käytäntö]],Table45[#All],5,FALSE)</f>
        <v>CRITICAL-3d</v>
      </c>
      <c r="J223" s="159" t="str">
        <f>VLOOKUP(Table2611[[#This Row],[(FIN) Käytäntö]],Table45[#All],6,FALSE)</f>
        <v>Vastaava</v>
      </c>
      <c r="K223" s="24"/>
      <c r="L223" s="13"/>
      <c r="M223" s="2"/>
    </row>
    <row r="224" spans="1:13" ht="13.95" customHeight="1" x14ac:dyDescent="0.3">
      <c r="A224" s="2"/>
      <c r="B224" s="23"/>
      <c r="C224" s="34" t="s">
        <v>218</v>
      </c>
      <c r="D224" s="39">
        <f>VLOOKUP(Table2611[[#This Row],[(FIN) Käytäntö]],Table45[#All],2,FALSE)</f>
        <v>0</v>
      </c>
      <c r="E224" s="40">
        <f>VLOOKUP(Table2611[[#This Row],[(FIN) Käytäntö]],Table45[#All],3,FALSE)</f>
        <v>0</v>
      </c>
      <c r="F224" s="40">
        <f>VLOOKUP(Table2611[[#This Row],[(FIN) Käytäntö]],Table45[#All],4,FALSE)</f>
        <v>0</v>
      </c>
      <c r="G224" s="40"/>
      <c r="H224" s="40"/>
      <c r="I224" s="40" t="str">
        <f>VLOOKUP(Table2611[[#This Row],[(FIN) Käytäntö]],Table45[#All],5,FALSE)</f>
        <v>CRITICAL-3e</v>
      </c>
      <c r="J224" s="159" t="str">
        <f>VLOOKUP(Table2611[[#This Row],[(FIN) Käytäntö]],Table45[#All],6,FALSE)</f>
        <v>Vastaava</v>
      </c>
      <c r="K224" s="24"/>
      <c r="L224" s="13"/>
      <c r="M224" s="2"/>
    </row>
    <row r="225" spans="1:13" ht="13.95" customHeight="1" x14ac:dyDescent="0.3">
      <c r="A225" s="2"/>
      <c r="B225" s="23"/>
      <c r="C225" s="34" t="s">
        <v>219</v>
      </c>
      <c r="D225" s="39">
        <f>VLOOKUP(Table2611[[#This Row],[(FIN) Käytäntö]],Table45[#All],2,FALSE)</f>
        <v>0</v>
      </c>
      <c r="E225" s="40">
        <f>VLOOKUP(Table2611[[#This Row],[(FIN) Käytäntö]],Table45[#All],3,FALSE)</f>
        <v>0</v>
      </c>
      <c r="F225" s="40">
        <f>VLOOKUP(Table2611[[#This Row],[(FIN) Käytäntö]],Table45[#All],4,FALSE)</f>
        <v>0</v>
      </c>
      <c r="G225" s="40"/>
      <c r="H225" s="40"/>
      <c r="I225" s="40" t="str">
        <f>VLOOKUP(Table2611[[#This Row],[(FIN) Käytäntö]],Table45[#All],5,FALSE)</f>
        <v>CRITICAL-3f</v>
      </c>
      <c r="J225" s="159" t="str">
        <f>VLOOKUP(Table2611[[#This Row],[(FIN) Käytäntö]],Table45[#All],6,FALSE)</f>
        <v>Vastaava</v>
      </c>
      <c r="K225" s="24"/>
      <c r="L225" s="13"/>
      <c r="M225" s="2"/>
    </row>
    <row r="226" spans="1:13" ht="13.95" customHeight="1" x14ac:dyDescent="0.3">
      <c r="A226" s="2"/>
      <c r="B226" s="23"/>
      <c r="C226" s="34" t="s">
        <v>220</v>
      </c>
      <c r="D226" s="39">
        <f>VLOOKUP(Table2611[[#This Row],[(FIN) Käytäntö]],Table45[#All],2,FALSE)</f>
        <v>0</v>
      </c>
      <c r="E226" s="40">
        <f>VLOOKUP(Table2611[[#This Row],[(FIN) Käytäntö]],Table45[#All],3,FALSE)</f>
        <v>0</v>
      </c>
      <c r="F226" s="40">
        <f>VLOOKUP(Table2611[[#This Row],[(FIN) Käytäntö]],Table45[#All],4,FALSE)</f>
        <v>0</v>
      </c>
      <c r="G226" s="40"/>
      <c r="H226" s="40"/>
      <c r="I226" s="40" t="str">
        <f>VLOOKUP(Table2611[[#This Row],[(FIN) Käytäntö]],Table45[#All],5,FALSE)</f>
        <v>CRITICAL-3g</v>
      </c>
      <c r="J226" s="159" t="str">
        <f>VLOOKUP(Table2611[[#This Row],[(FIN) Käytäntö]],Table45[#All],6,FALSE)</f>
        <v>Vastaava</v>
      </c>
      <c r="K226" s="24"/>
      <c r="L226" s="13"/>
      <c r="M226" s="2"/>
    </row>
    <row r="227" spans="1:13" ht="13.95" customHeight="1" x14ac:dyDescent="0.3">
      <c r="A227" s="2"/>
      <c r="B227" s="23"/>
      <c r="C227" s="34" t="s">
        <v>221</v>
      </c>
      <c r="D227" s="39">
        <f>VLOOKUP(Table2611[[#This Row],[(FIN) Käytäntö]],Table45[#All],2,FALSE)</f>
        <v>0</v>
      </c>
      <c r="E227" s="40">
        <f>VLOOKUP(Table2611[[#This Row],[(FIN) Käytäntö]],Table45[#All],3,FALSE)</f>
        <v>0</v>
      </c>
      <c r="F227" s="40">
        <f>VLOOKUP(Table2611[[#This Row],[(FIN) Käytäntö]],Table45[#All],4,FALSE)</f>
        <v>0</v>
      </c>
      <c r="G227" s="40"/>
      <c r="H227" s="40"/>
      <c r="I227" s="40" t="str">
        <f>VLOOKUP(Table2611[[#This Row],[(FIN) Käytäntö]],Table45[#All],5,FALSE)</f>
        <v>CRITICAL-3h</v>
      </c>
      <c r="J227" s="159" t="str">
        <f>VLOOKUP(Table2611[[#This Row],[(FIN) Käytäntö]],Table45[#All],6,FALSE)</f>
        <v>Vastaava</v>
      </c>
      <c r="K227" s="24"/>
      <c r="L227" s="13"/>
      <c r="M227" s="2"/>
    </row>
    <row r="228" spans="1:13" ht="13.95" customHeight="1" x14ac:dyDescent="0.3">
      <c r="A228" s="2"/>
      <c r="B228" s="23"/>
      <c r="C228" s="34" t="s">
        <v>222</v>
      </c>
      <c r="D228" s="39">
        <f>VLOOKUP(Table2611[[#This Row],[(FIN) Käytäntö]],Table45[#All],2,FALSE)</f>
        <v>0</v>
      </c>
      <c r="E228" s="40">
        <f>VLOOKUP(Table2611[[#This Row],[(FIN) Käytäntö]],Table45[#All],3,FALSE)</f>
        <v>0</v>
      </c>
      <c r="F228" s="40">
        <f>VLOOKUP(Table2611[[#This Row],[(FIN) Käytäntö]],Table45[#All],4,FALSE)</f>
        <v>0</v>
      </c>
      <c r="G228" s="40"/>
      <c r="H228" s="40"/>
      <c r="I228" s="40" t="str">
        <f>VLOOKUP(Table2611[[#This Row],[(FIN) Käytäntö]],Table45[#All],5,FALSE)</f>
        <v>PROGRAM-1a</v>
      </c>
      <c r="J228" s="159" t="str">
        <f>VLOOKUP(Table2611[[#This Row],[(FIN) Käytäntö]],Table45[#All],6,FALSE)</f>
        <v>Vastaava</v>
      </c>
      <c r="K228" s="24"/>
      <c r="L228" s="13"/>
      <c r="M228" s="2"/>
    </row>
    <row r="229" spans="1:13" ht="13.95" customHeight="1" x14ac:dyDescent="0.3">
      <c r="A229" s="2"/>
      <c r="B229" s="23"/>
      <c r="C229" s="34" t="s">
        <v>223</v>
      </c>
      <c r="D229" s="39">
        <f>VLOOKUP(Table2611[[#This Row],[(FIN) Käytäntö]],Table45[#All],2,FALSE)</f>
        <v>0</v>
      </c>
      <c r="E229" s="40">
        <f>VLOOKUP(Table2611[[#This Row],[(FIN) Käytäntö]],Table45[#All],3,FALSE)</f>
        <v>0</v>
      </c>
      <c r="F229" s="40">
        <f>VLOOKUP(Table2611[[#This Row],[(FIN) Käytäntö]],Table45[#All],4,FALSE)</f>
        <v>0</v>
      </c>
      <c r="G229" s="40"/>
      <c r="H229" s="40"/>
      <c r="I229" s="40" t="str">
        <f>VLOOKUP(Table2611[[#This Row],[(FIN) Käytäntö]],Table45[#All],5,FALSE)</f>
        <v>PROGRAM-1b</v>
      </c>
      <c r="J229" s="159" t="str">
        <f>VLOOKUP(Table2611[[#This Row],[(FIN) Käytäntö]],Table45[#All],6,FALSE)</f>
        <v>Vastaava</v>
      </c>
      <c r="K229" s="24"/>
      <c r="L229" s="13"/>
      <c r="M229" s="2"/>
    </row>
    <row r="230" spans="1:13" ht="13.95" customHeight="1" x14ac:dyDescent="0.3">
      <c r="A230" s="2"/>
      <c r="B230" s="23"/>
      <c r="C230" s="34" t="s">
        <v>224</v>
      </c>
      <c r="D230" s="39">
        <f>VLOOKUP(Table2611[[#This Row],[(FIN) Käytäntö]],Table45[#All],2,FALSE)</f>
        <v>0</v>
      </c>
      <c r="E230" s="40">
        <f>VLOOKUP(Table2611[[#This Row],[(FIN) Käytäntö]],Table45[#All],3,FALSE)</f>
        <v>0</v>
      </c>
      <c r="F230" s="40">
        <f>VLOOKUP(Table2611[[#This Row],[(FIN) Käytäntö]],Table45[#All],4,FALSE)</f>
        <v>0</v>
      </c>
      <c r="G230" s="40"/>
      <c r="H230" s="40"/>
      <c r="I230" s="40" t="str">
        <f>VLOOKUP(Table2611[[#This Row],[(FIN) Käytäntö]],Table45[#All],5,FALSE)</f>
        <v>PROGRAM-1c</v>
      </c>
      <c r="J230" s="159" t="str">
        <f>VLOOKUP(Table2611[[#This Row],[(FIN) Käytäntö]],Table45[#All],6,FALSE)</f>
        <v>Vastaava</v>
      </c>
      <c r="K230" s="24"/>
      <c r="L230" s="13"/>
      <c r="M230" s="2"/>
    </row>
    <row r="231" spans="1:13" ht="13.95" customHeight="1" x14ac:dyDescent="0.3">
      <c r="A231" s="2"/>
      <c r="B231" s="23"/>
      <c r="C231" s="34" t="s">
        <v>225</v>
      </c>
      <c r="D231" s="39">
        <f>VLOOKUP(Table2611[[#This Row],[(FIN) Käytäntö]],Table45[#All],2,FALSE)</f>
        <v>0</v>
      </c>
      <c r="E231" s="40">
        <f>VLOOKUP(Table2611[[#This Row],[(FIN) Käytäntö]],Table45[#All],3,FALSE)</f>
        <v>0</v>
      </c>
      <c r="F231" s="40">
        <f>VLOOKUP(Table2611[[#This Row],[(FIN) Käytäntö]],Table45[#All],4,FALSE)</f>
        <v>0</v>
      </c>
      <c r="G231" s="40"/>
      <c r="H231" s="40"/>
      <c r="I231" s="40" t="str">
        <f>VLOOKUP(Table2611[[#This Row],[(FIN) Käytäntö]],Table45[#All],5,FALSE)</f>
        <v>PROGRAM-1d</v>
      </c>
      <c r="J231" s="159" t="str">
        <f>VLOOKUP(Table2611[[#This Row],[(FIN) Käytäntö]],Table45[#All],6,FALSE)</f>
        <v>Vastaava</v>
      </c>
      <c r="K231" s="24"/>
      <c r="L231" s="13"/>
      <c r="M231" s="2"/>
    </row>
    <row r="232" spans="1:13" ht="13.95" customHeight="1" x14ac:dyDescent="0.3">
      <c r="A232" s="2"/>
      <c r="B232" s="23"/>
      <c r="C232" s="34" t="s">
        <v>226</v>
      </c>
      <c r="D232" s="39">
        <f>VLOOKUP(Table2611[[#This Row],[(FIN) Käytäntö]],Table45[#All],2,FALSE)</f>
        <v>0</v>
      </c>
      <c r="E232" s="40">
        <f>VLOOKUP(Table2611[[#This Row],[(FIN) Käytäntö]],Table45[#All],3,FALSE)</f>
        <v>0</v>
      </c>
      <c r="F232" s="40">
        <f>VLOOKUP(Table2611[[#This Row],[(FIN) Käytäntö]],Table45[#All],4,FALSE)</f>
        <v>0</v>
      </c>
      <c r="G232" s="40"/>
      <c r="H232" s="40"/>
      <c r="I232" s="40" t="str">
        <f>VLOOKUP(Table2611[[#This Row],[(FIN) Käytäntö]],Table45[#All],5,FALSE)</f>
        <v>PROGRAM-1e</v>
      </c>
      <c r="J232" s="159" t="str">
        <f>VLOOKUP(Table2611[[#This Row],[(FIN) Käytäntö]],Table45[#All],6,FALSE)</f>
        <v>Vastaava</v>
      </c>
      <c r="K232" s="24"/>
      <c r="L232" s="13"/>
      <c r="M232" s="2"/>
    </row>
    <row r="233" spans="1:13" ht="13.95" customHeight="1" x14ac:dyDescent="0.3">
      <c r="A233" s="2"/>
      <c r="B233" s="23"/>
      <c r="C233" s="34" t="s">
        <v>227</v>
      </c>
      <c r="D233" s="39">
        <f>VLOOKUP(Table2611[[#This Row],[(FIN) Käytäntö]],Table45[#All],2,FALSE)</f>
        <v>0</v>
      </c>
      <c r="E233" s="40">
        <f>VLOOKUP(Table2611[[#This Row],[(FIN) Käytäntö]],Table45[#All],3,FALSE)</f>
        <v>0</v>
      </c>
      <c r="F233" s="40">
        <f>VLOOKUP(Table2611[[#This Row],[(FIN) Käytäntö]],Table45[#All],4,FALSE)</f>
        <v>0</v>
      </c>
      <c r="G233" s="40"/>
      <c r="H233" s="40"/>
      <c r="I233" s="40" t="str">
        <f>VLOOKUP(Table2611[[#This Row],[(FIN) Käytäntö]],Table45[#All],5,FALSE)</f>
        <v>PROGRAM-1f</v>
      </c>
      <c r="J233" s="159" t="str">
        <f>VLOOKUP(Table2611[[#This Row],[(FIN) Käytäntö]],Table45[#All],6,FALSE)</f>
        <v>Vastaava</v>
      </c>
      <c r="K233" s="24"/>
      <c r="L233" s="13"/>
      <c r="M233" s="2"/>
    </row>
    <row r="234" spans="1:13" ht="13.95" customHeight="1" x14ac:dyDescent="0.3">
      <c r="A234" s="2"/>
      <c r="B234" s="23"/>
      <c r="C234" s="34" t="s">
        <v>228</v>
      </c>
      <c r="D234" s="39">
        <f>VLOOKUP(Table2611[[#This Row],[(FIN) Käytäntö]],Table45[#All],2,FALSE)</f>
        <v>0</v>
      </c>
      <c r="E234" s="40">
        <f>VLOOKUP(Table2611[[#This Row],[(FIN) Käytäntö]],Table45[#All],3,FALSE)</f>
        <v>0</v>
      </c>
      <c r="F234" s="40">
        <f>VLOOKUP(Table2611[[#This Row],[(FIN) Käytäntö]],Table45[#All],4,FALSE)</f>
        <v>0</v>
      </c>
      <c r="G234" s="40"/>
      <c r="H234" s="40"/>
      <c r="I234" s="40" t="str">
        <f>VLOOKUP(Table2611[[#This Row],[(FIN) Käytäntö]],Table45[#All],5,FALSE)</f>
        <v>PROGRAM-1g</v>
      </c>
      <c r="J234" s="159" t="str">
        <f>VLOOKUP(Table2611[[#This Row],[(FIN) Käytäntö]],Table45[#All],6,FALSE)</f>
        <v>Vastaava</v>
      </c>
      <c r="K234" s="24"/>
      <c r="L234" s="13"/>
      <c r="M234" s="2"/>
    </row>
    <row r="235" spans="1:13" ht="13.95" customHeight="1" x14ac:dyDescent="0.3">
      <c r="A235" s="2"/>
      <c r="B235" s="23"/>
      <c r="C235" s="34" t="s">
        <v>229</v>
      </c>
      <c r="D235" s="39">
        <f>VLOOKUP(Table2611[[#This Row],[(FIN) Käytäntö]],Table45[#All],2,FALSE)</f>
        <v>0</v>
      </c>
      <c r="E235" s="40">
        <f>VLOOKUP(Table2611[[#This Row],[(FIN) Käytäntö]],Table45[#All],3,FALSE)</f>
        <v>0</v>
      </c>
      <c r="F235" s="40">
        <f>VLOOKUP(Table2611[[#This Row],[(FIN) Käytäntö]],Table45[#All],4,FALSE)</f>
        <v>0</v>
      </c>
      <c r="G235" s="40"/>
      <c r="H235" s="40"/>
      <c r="I235" s="40" t="str">
        <f>VLOOKUP(Table2611[[#This Row],[(FIN) Käytäntö]],Table45[#All],5,FALSE)</f>
        <v>PROGRAM-1h</v>
      </c>
      <c r="J235" s="159" t="str">
        <f>VLOOKUP(Table2611[[#This Row],[(FIN) Käytäntö]],Table45[#All],6,FALSE)</f>
        <v>Vastaava</v>
      </c>
      <c r="K235" s="24"/>
      <c r="L235" s="13"/>
      <c r="M235" s="2"/>
    </row>
    <row r="236" spans="1:13" ht="13.95" customHeight="1" x14ac:dyDescent="0.3">
      <c r="A236" s="2"/>
      <c r="B236" s="23"/>
      <c r="C236" s="34" t="s">
        <v>230</v>
      </c>
      <c r="D236" s="39">
        <f>VLOOKUP(Table2611[[#This Row],[(FIN) Käytäntö]],Table45[#All],2,FALSE)</f>
        <v>0</v>
      </c>
      <c r="E236" s="40">
        <f>VLOOKUP(Table2611[[#This Row],[(FIN) Käytäntö]],Table45[#All],3,FALSE)</f>
        <v>0</v>
      </c>
      <c r="F236" s="40">
        <f>VLOOKUP(Table2611[[#This Row],[(FIN) Käytäntö]],Table45[#All],4,FALSE)</f>
        <v>0</v>
      </c>
      <c r="G236" s="40"/>
      <c r="H236" s="40"/>
      <c r="I236" s="40" t="str">
        <f>VLOOKUP(Table2611[[#This Row],[(FIN) Käytäntö]],Table45[#All],5,FALSE)</f>
        <v>PROGRAM-2a</v>
      </c>
      <c r="J236" s="159" t="str">
        <f>VLOOKUP(Table2611[[#This Row],[(FIN) Käytäntö]],Table45[#All],6,FALSE)</f>
        <v>Vastaava</v>
      </c>
      <c r="K236" s="24"/>
      <c r="L236" s="13"/>
      <c r="M236" s="2"/>
    </row>
    <row r="237" spans="1:13" ht="13.95" customHeight="1" x14ac:dyDescent="0.3">
      <c r="A237" s="2"/>
      <c r="B237" s="23"/>
      <c r="C237" s="34" t="s">
        <v>231</v>
      </c>
      <c r="D237" s="39">
        <f>VLOOKUP(Table2611[[#This Row],[(FIN) Käytäntö]],Table45[#All],2,FALSE)</f>
        <v>0</v>
      </c>
      <c r="E237" s="40">
        <f>VLOOKUP(Table2611[[#This Row],[(FIN) Käytäntö]],Table45[#All],3,FALSE)</f>
        <v>0</v>
      </c>
      <c r="F237" s="40">
        <f>VLOOKUP(Table2611[[#This Row],[(FIN) Käytäntö]],Table45[#All],4,FALSE)</f>
        <v>0</v>
      </c>
      <c r="G237" s="40"/>
      <c r="H237" s="40"/>
      <c r="I237" s="40" t="str">
        <f>VLOOKUP(Table2611[[#This Row],[(FIN) Käytäntö]],Table45[#All],5,FALSE)</f>
        <v>PROGRAM-2b</v>
      </c>
      <c r="J237" s="159" t="str">
        <f>VLOOKUP(Table2611[[#This Row],[(FIN) Käytäntö]],Table45[#All],6,FALSE)</f>
        <v>Vastaava</v>
      </c>
      <c r="K237" s="24"/>
      <c r="L237" s="13"/>
      <c r="M237" s="2"/>
    </row>
    <row r="238" spans="1:13" ht="13.95" customHeight="1" x14ac:dyDescent="0.3">
      <c r="A238" s="2"/>
      <c r="B238" s="23"/>
      <c r="C238" s="34" t="s">
        <v>232</v>
      </c>
      <c r="D238" s="39">
        <f>VLOOKUP(Table2611[[#This Row],[(FIN) Käytäntö]],Table45[#All],2,FALSE)</f>
        <v>0</v>
      </c>
      <c r="E238" s="40">
        <f>VLOOKUP(Table2611[[#This Row],[(FIN) Käytäntö]],Table45[#All],3,FALSE)</f>
        <v>0</v>
      </c>
      <c r="F238" s="40">
        <f>VLOOKUP(Table2611[[#This Row],[(FIN) Käytäntö]],Table45[#All],4,FALSE)</f>
        <v>0</v>
      </c>
      <c r="G238" s="40"/>
      <c r="H238" s="40"/>
      <c r="I238" s="40" t="str">
        <f>VLOOKUP(Table2611[[#This Row],[(FIN) Käytäntö]],Table45[#All],5,FALSE)</f>
        <v>PROGRAM-2c</v>
      </c>
      <c r="J238" s="159" t="str">
        <f>VLOOKUP(Table2611[[#This Row],[(FIN) Käytäntö]],Table45[#All],6,FALSE)</f>
        <v>Vastaava</v>
      </c>
      <c r="K238" s="24"/>
      <c r="L238" s="13"/>
      <c r="M238" s="2"/>
    </row>
    <row r="239" spans="1:13" ht="13.95" customHeight="1" x14ac:dyDescent="0.3">
      <c r="A239" s="2"/>
      <c r="B239" s="23"/>
      <c r="C239" s="34" t="s">
        <v>233</v>
      </c>
      <c r="D239" s="39">
        <f>VLOOKUP(Table2611[[#This Row],[(FIN) Käytäntö]],Table45[#All],2,FALSE)</f>
        <v>0</v>
      </c>
      <c r="E239" s="40">
        <f>VLOOKUP(Table2611[[#This Row],[(FIN) Käytäntö]],Table45[#All],3,FALSE)</f>
        <v>0</v>
      </c>
      <c r="F239" s="40">
        <f>VLOOKUP(Table2611[[#This Row],[(FIN) Käytäntö]],Table45[#All],4,FALSE)</f>
        <v>0</v>
      </c>
      <c r="G239" s="40"/>
      <c r="H239" s="40"/>
      <c r="I239" s="40" t="str">
        <f>VLOOKUP(Table2611[[#This Row],[(FIN) Käytäntö]],Table45[#All],5,FALSE)</f>
        <v>PROGRAM-2d</v>
      </c>
      <c r="J239" s="159" t="str">
        <f>VLOOKUP(Table2611[[#This Row],[(FIN) Käytäntö]],Table45[#All],6,FALSE)</f>
        <v>Vastaava</v>
      </c>
      <c r="K239" s="24"/>
      <c r="L239" s="13"/>
      <c r="M239" s="2"/>
    </row>
    <row r="240" spans="1:13" ht="13.95" customHeight="1" x14ac:dyDescent="0.3">
      <c r="A240" s="2"/>
      <c r="B240" s="23"/>
      <c r="C240" s="34" t="s">
        <v>234</v>
      </c>
      <c r="D240" s="39">
        <f>VLOOKUP(Table2611[[#This Row],[(FIN) Käytäntö]],Table45[#All],2,FALSE)</f>
        <v>0</v>
      </c>
      <c r="E240" s="40">
        <f>VLOOKUP(Table2611[[#This Row],[(FIN) Käytäntö]],Table45[#All],3,FALSE)</f>
        <v>0</v>
      </c>
      <c r="F240" s="40">
        <f>VLOOKUP(Table2611[[#This Row],[(FIN) Käytäntö]],Table45[#All],4,FALSE)</f>
        <v>0</v>
      </c>
      <c r="G240" s="40"/>
      <c r="H240" s="40"/>
      <c r="I240" s="40" t="str">
        <f>VLOOKUP(Table2611[[#This Row],[(FIN) Käytäntö]],Table45[#All],5,FALSE)</f>
        <v>PROGRAM-2e</v>
      </c>
      <c r="J240" s="159" t="str">
        <f>VLOOKUP(Table2611[[#This Row],[(FIN) Käytäntö]],Table45[#All],6,FALSE)</f>
        <v>Vastaava</v>
      </c>
      <c r="K240" s="24"/>
      <c r="L240" s="13"/>
      <c r="M240" s="2"/>
    </row>
    <row r="241" spans="1:13" ht="13.95" customHeight="1" x14ac:dyDescent="0.3">
      <c r="A241" s="2"/>
      <c r="B241" s="23"/>
      <c r="C241" s="34" t="s">
        <v>235</v>
      </c>
      <c r="D241" s="39">
        <f>VLOOKUP(Table2611[[#This Row],[(FIN) Käytäntö]],Table45[#All],2,FALSE)</f>
        <v>0</v>
      </c>
      <c r="E241" s="40">
        <f>VLOOKUP(Table2611[[#This Row],[(FIN) Käytäntö]],Table45[#All],3,FALSE)</f>
        <v>0</v>
      </c>
      <c r="F241" s="40">
        <f>VLOOKUP(Table2611[[#This Row],[(FIN) Käytäntö]],Table45[#All],4,FALSE)</f>
        <v>0</v>
      </c>
      <c r="G241" s="40"/>
      <c r="H241" s="40"/>
      <c r="I241" s="40" t="str">
        <f>VLOOKUP(Table2611[[#This Row],[(FIN) Käytäntö]],Table45[#All],5,FALSE)</f>
        <v>PROGRAM-2f</v>
      </c>
      <c r="J241" s="159" t="str">
        <f>VLOOKUP(Table2611[[#This Row],[(FIN) Käytäntö]],Table45[#All],6,FALSE)</f>
        <v>Vastaava</v>
      </c>
      <c r="K241" s="24"/>
      <c r="L241" s="13"/>
      <c r="M241" s="2"/>
    </row>
    <row r="242" spans="1:13" ht="13.95" customHeight="1" x14ac:dyDescent="0.3">
      <c r="A242" s="2"/>
      <c r="B242" s="23"/>
      <c r="C242" s="34" t="s">
        <v>236</v>
      </c>
      <c r="D242" s="39">
        <f>VLOOKUP(Table2611[[#This Row],[(FIN) Käytäntö]],Table45[#All],2,FALSE)</f>
        <v>0</v>
      </c>
      <c r="E242" s="40">
        <f>VLOOKUP(Table2611[[#This Row],[(FIN) Käytäntö]],Table45[#All],3,FALSE)</f>
        <v>0</v>
      </c>
      <c r="F242" s="40">
        <f>VLOOKUP(Table2611[[#This Row],[(FIN) Käytäntö]],Table45[#All],4,FALSE)</f>
        <v>0</v>
      </c>
      <c r="G242" s="40"/>
      <c r="H242" s="40"/>
      <c r="I242" s="40" t="str">
        <f>VLOOKUP(Table2611[[#This Row],[(FIN) Käytäntö]],Table45[#All],5,FALSE)</f>
        <v>PROGRAM-2g</v>
      </c>
      <c r="J242" s="159" t="str">
        <f>VLOOKUP(Table2611[[#This Row],[(FIN) Käytäntö]],Table45[#All],6,FALSE)</f>
        <v>Vastaava</v>
      </c>
      <c r="K242" s="24"/>
      <c r="L242" s="13"/>
      <c r="M242" s="2"/>
    </row>
    <row r="243" spans="1:13" ht="13.95" customHeight="1" x14ac:dyDescent="0.3">
      <c r="A243" s="2"/>
      <c r="B243" s="23"/>
      <c r="C243" s="34" t="s">
        <v>237</v>
      </c>
      <c r="D243" s="39">
        <f>VLOOKUP(Table2611[[#This Row],[(FIN) Käytäntö]],Table45[#All],2,FALSE)</f>
        <v>0</v>
      </c>
      <c r="E243" s="40">
        <f>VLOOKUP(Table2611[[#This Row],[(FIN) Käytäntö]],Table45[#All],3,FALSE)</f>
        <v>0</v>
      </c>
      <c r="F243" s="40">
        <f>VLOOKUP(Table2611[[#This Row],[(FIN) Käytäntö]],Table45[#All],4,FALSE)</f>
        <v>0</v>
      </c>
      <c r="G243" s="40"/>
      <c r="H243" s="40"/>
      <c r="I243" s="40" t="str">
        <f>VLOOKUP(Table2611[[#This Row],[(FIN) Käytäntö]],Table45[#All],5,FALSE)</f>
        <v>PROGRAM-2h</v>
      </c>
      <c r="J243" s="159" t="str">
        <f>VLOOKUP(Table2611[[#This Row],[(FIN) Käytäntö]],Table45[#All],6,FALSE)</f>
        <v>Vastaava</v>
      </c>
      <c r="K243" s="24"/>
      <c r="L243" s="13"/>
      <c r="M243" s="2"/>
    </row>
    <row r="244" spans="1:13" ht="13.95" customHeight="1" x14ac:dyDescent="0.3">
      <c r="A244" s="2"/>
      <c r="B244" s="23"/>
      <c r="C244" s="34" t="s">
        <v>238</v>
      </c>
      <c r="D244" s="39">
        <f>VLOOKUP(Table2611[[#This Row],[(FIN) Käytäntö]],Table45[#All],2,FALSE)</f>
        <v>0</v>
      </c>
      <c r="E244" s="40">
        <f>VLOOKUP(Table2611[[#This Row],[(FIN) Käytäntö]],Table45[#All],3,FALSE)</f>
        <v>0</v>
      </c>
      <c r="F244" s="40">
        <f>VLOOKUP(Table2611[[#This Row],[(FIN) Käytäntö]],Table45[#All],4,FALSE)</f>
        <v>0</v>
      </c>
      <c r="G244" s="40"/>
      <c r="H244" s="40"/>
      <c r="I244" s="40" t="str">
        <f>VLOOKUP(Table2611[[#This Row],[(FIN) Käytäntö]],Table45[#All],5,FALSE)</f>
        <v>PROGRAM-2i</v>
      </c>
      <c r="J244" s="159" t="str">
        <f>VLOOKUP(Table2611[[#This Row],[(FIN) Käytäntö]],Table45[#All],6,FALSE)</f>
        <v>Vastaava</v>
      </c>
      <c r="K244" s="24"/>
      <c r="L244" s="13"/>
      <c r="M244" s="2"/>
    </row>
    <row r="245" spans="1:13" ht="13.95" customHeight="1" x14ac:dyDescent="0.3">
      <c r="A245" s="2"/>
      <c r="B245" s="23"/>
      <c r="C245" s="34" t="s">
        <v>239</v>
      </c>
      <c r="D245" s="39">
        <f>VLOOKUP(Table2611[[#This Row],[(FIN) Käytäntö]],Table45[#All],2,FALSE)</f>
        <v>0</v>
      </c>
      <c r="E245" s="40">
        <f>VLOOKUP(Table2611[[#This Row],[(FIN) Käytäntö]],Table45[#All],3,FALSE)</f>
        <v>0</v>
      </c>
      <c r="F245" s="40">
        <f>VLOOKUP(Table2611[[#This Row],[(FIN) Käytäntö]],Table45[#All],4,FALSE)</f>
        <v>0</v>
      </c>
      <c r="G245" s="40"/>
      <c r="H245" s="40"/>
      <c r="I245" s="40" t="str">
        <f>VLOOKUP(Table2611[[#This Row],[(FIN) Käytäntö]],Table45[#All],5,FALSE)</f>
        <v>PROGRAM-2j</v>
      </c>
      <c r="J245" s="159" t="str">
        <f>VLOOKUP(Table2611[[#This Row],[(FIN) Käytäntö]],Table45[#All],6,FALSE)</f>
        <v>Vastaava</v>
      </c>
      <c r="K245" s="24"/>
      <c r="L245" s="13"/>
      <c r="M245" s="2"/>
    </row>
    <row r="246" spans="1:13" ht="13.95" customHeight="1" x14ac:dyDescent="0.3">
      <c r="A246" s="2"/>
      <c r="B246" s="23"/>
      <c r="C246" s="34" t="s">
        <v>240</v>
      </c>
      <c r="D246" s="39">
        <f>VLOOKUP(Table2611[[#This Row],[(FIN) Käytäntö]],Table45[#All],2,FALSE)</f>
        <v>0</v>
      </c>
      <c r="E246" s="40">
        <f>VLOOKUP(Table2611[[#This Row],[(FIN) Käytäntö]],Table45[#All],3,FALSE)</f>
        <v>0</v>
      </c>
      <c r="F246" s="40">
        <f>VLOOKUP(Table2611[[#This Row],[(FIN) Käytäntö]],Table45[#All],4,FALSE)</f>
        <v>0</v>
      </c>
      <c r="G246" s="40"/>
      <c r="H246" s="40"/>
      <c r="I246" s="40" t="str">
        <f>VLOOKUP(Table2611[[#This Row],[(FIN) Käytäntö]],Table45[#All],5,FALSE)</f>
        <v>PROGRAM-2k</v>
      </c>
      <c r="J246" s="159" t="str">
        <f>VLOOKUP(Table2611[[#This Row],[(FIN) Käytäntö]],Table45[#All],6,FALSE)</f>
        <v>Vastaava</v>
      </c>
      <c r="K246" s="24"/>
      <c r="L246" s="13"/>
      <c r="M246" s="2"/>
    </row>
    <row r="247" spans="1:13" ht="13.95" customHeight="1" x14ac:dyDescent="0.3">
      <c r="A247" s="2"/>
      <c r="B247" s="23"/>
      <c r="C247" s="34" t="s">
        <v>241</v>
      </c>
      <c r="D247" s="39">
        <f>VLOOKUP(Table2611[[#This Row],[(FIN) Käytäntö]],Table45[#All],2,FALSE)</f>
        <v>0</v>
      </c>
      <c r="E247" s="40">
        <f>VLOOKUP(Table2611[[#This Row],[(FIN) Käytäntö]],Table45[#All],3,FALSE)</f>
        <v>0</v>
      </c>
      <c r="F247" s="40">
        <f>VLOOKUP(Table2611[[#This Row],[(FIN) Käytäntö]],Table45[#All],4,FALSE)</f>
        <v>0</v>
      </c>
      <c r="G247" s="40"/>
      <c r="H247" s="40"/>
      <c r="I247" s="40" t="str">
        <f>VLOOKUP(Table2611[[#This Row],[(FIN) Käytäntö]],Table45[#All],5,FALSE)</f>
        <v>PROGRAM-2l</v>
      </c>
      <c r="J247" s="159" t="str">
        <f>VLOOKUP(Table2611[[#This Row],[(FIN) Käytäntö]],Table45[#All],6,FALSE)</f>
        <v>Vastaava</v>
      </c>
      <c r="K247" s="24"/>
      <c r="L247" s="13"/>
      <c r="M247" s="2"/>
    </row>
    <row r="248" spans="1:13" ht="13.95" customHeight="1" x14ac:dyDescent="0.3">
      <c r="A248" s="2"/>
      <c r="B248" s="23"/>
      <c r="C248" s="34" t="s">
        <v>242</v>
      </c>
      <c r="D248" s="39">
        <f>VLOOKUP(Table2611[[#This Row],[(FIN) Käytäntö]],Table45[#All],2,FALSE)</f>
        <v>0</v>
      </c>
      <c r="E248" s="40">
        <f>VLOOKUP(Table2611[[#This Row],[(FIN) Käytäntö]],Table45[#All],3,FALSE)</f>
        <v>0</v>
      </c>
      <c r="F248" s="40">
        <f>VLOOKUP(Table2611[[#This Row],[(FIN) Käytäntö]],Table45[#All],4,FALSE)</f>
        <v>0</v>
      </c>
      <c r="G248" s="40"/>
      <c r="H248" s="40"/>
      <c r="I248" s="40" t="str">
        <f>VLOOKUP(Table2611[[#This Row],[(FIN) Käytäntö]],Table45[#All],5,FALSE)</f>
        <v>PROGRAM-4a</v>
      </c>
      <c r="J248" s="159" t="str">
        <f>VLOOKUP(Table2611[[#This Row],[(FIN) Käytäntö]],Table45[#All],6,FALSE)</f>
        <v>Vastaava</v>
      </c>
      <c r="K248" s="24"/>
      <c r="L248" s="13"/>
      <c r="M248" s="2"/>
    </row>
    <row r="249" spans="1:13" ht="13.95" customHeight="1" x14ac:dyDescent="0.3">
      <c r="A249" s="2"/>
      <c r="B249" s="23"/>
      <c r="C249" s="34" t="s">
        <v>243</v>
      </c>
      <c r="D249" s="39">
        <f>VLOOKUP(Table2611[[#This Row],[(FIN) Käytäntö]],Table45[#All],2,FALSE)</f>
        <v>0</v>
      </c>
      <c r="E249" s="40">
        <f>VLOOKUP(Table2611[[#This Row],[(FIN) Käytäntö]],Table45[#All],3,FALSE)</f>
        <v>0</v>
      </c>
      <c r="F249" s="40">
        <f>VLOOKUP(Table2611[[#This Row],[(FIN) Käytäntö]],Table45[#All],4,FALSE)</f>
        <v>0</v>
      </c>
      <c r="G249" s="40"/>
      <c r="H249" s="40"/>
      <c r="I249" s="40" t="str">
        <f>VLOOKUP(Table2611[[#This Row],[(FIN) Käytäntö]],Table45[#All],5,FALSE)</f>
        <v>PROGRAM-4b</v>
      </c>
      <c r="J249" s="159" t="str">
        <f>VLOOKUP(Table2611[[#This Row],[(FIN) Käytäntö]],Table45[#All],6,FALSE)</f>
        <v>Vastaava</v>
      </c>
      <c r="K249" s="24"/>
      <c r="L249" s="13"/>
      <c r="M249" s="2"/>
    </row>
    <row r="250" spans="1:13" ht="13.95" customHeight="1" x14ac:dyDescent="0.3">
      <c r="A250" s="2"/>
      <c r="B250" s="23"/>
      <c r="C250" s="34" t="s">
        <v>244</v>
      </c>
      <c r="D250" s="39">
        <f>VLOOKUP(Table2611[[#This Row],[(FIN) Käytäntö]],Table45[#All],2,FALSE)</f>
        <v>0</v>
      </c>
      <c r="E250" s="40">
        <f>VLOOKUP(Table2611[[#This Row],[(FIN) Käytäntö]],Table45[#All],3,FALSE)</f>
        <v>0</v>
      </c>
      <c r="F250" s="40">
        <f>VLOOKUP(Table2611[[#This Row],[(FIN) Käytäntö]],Table45[#All],4,FALSE)</f>
        <v>0</v>
      </c>
      <c r="G250" s="40"/>
      <c r="H250" s="40"/>
      <c r="I250" s="40" t="str">
        <f>VLOOKUP(Table2611[[#This Row],[(FIN) Käytäntö]],Table45[#All],5,FALSE)</f>
        <v>PROGRAM-4e</v>
      </c>
      <c r="J250" s="159" t="str">
        <f>VLOOKUP(Table2611[[#This Row],[(FIN) Käytäntö]],Table45[#All],6,FALSE)</f>
        <v>Muuttunut</v>
      </c>
      <c r="K250" s="24"/>
      <c r="L250" s="13"/>
      <c r="M250" s="2"/>
    </row>
    <row r="251" spans="1:13" ht="13.95" customHeight="1" x14ac:dyDescent="0.3">
      <c r="A251" s="2"/>
      <c r="B251" s="23"/>
      <c r="C251" s="34" t="s">
        <v>245</v>
      </c>
      <c r="D251" s="39">
        <f>VLOOKUP(Table2611[[#This Row],[(FIN) Käytäntö]],Table45[#All],2,FALSE)</f>
        <v>0</v>
      </c>
      <c r="E251" s="40">
        <f>VLOOKUP(Table2611[[#This Row],[(FIN) Käytäntö]],Table45[#All],3,FALSE)</f>
        <v>0</v>
      </c>
      <c r="F251" s="40">
        <f>VLOOKUP(Table2611[[#This Row],[(FIN) Käytäntö]],Table45[#All],4,FALSE)</f>
        <v>0</v>
      </c>
      <c r="G251" s="40"/>
      <c r="H251" s="40"/>
      <c r="I251" s="40" t="str">
        <f>VLOOKUP(Table2611[[#This Row],[(FIN) Käytäntö]],Table45[#All],5,FALSE)</f>
        <v>PROGRAM-4c</v>
      </c>
      <c r="J251" s="159" t="str">
        <f>VLOOKUP(Table2611[[#This Row],[(FIN) Käytäntö]],Table45[#All],6,FALSE)</f>
        <v>Vastaava</v>
      </c>
      <c r="K251" s="24"/>
      <c r="L251" s="13"/>
      <c r="M251" s="2"/>
    </row>
    <row r="252" spans="1:13" ht="13.95" customHeight="1" x14ac:dyDescent="0.3">
      <c r="A252" s="2"/>
      <c r="B252" s="23"/>
      <c r="C252" s="34" t="s">
        <v>246</v>
      </c>
      <c r="D252" s="39">
        <f>VLOOKUP(Table2611[[#This Row],[(FIN) Käytäntö]],Table45[#All],2,FALSE)</f>
        <v>0</v>
      </c>
      <c r="E252" s="40">
        <f>VLOOKUP(Table2611[[#This Row],[(FIN) Käytäntö]],Table45[#All],3,FALSE)</f>
        <v>0</v>
      </c>
      <c r="F252" s="40">
        <f>VLOOKUP(Table2611[[#This Row],[(FIN) Käytäntö]],Table45[#All],4,FALSE)</f>
        <v>0</v>
      </c>
      <c r="G252" s="40"/>
      <c r="H252" s="40"/>
      <c r="I252" s="40" t="str">
        <f>VLOOKUP(Table2611[[#This Row],[(FIN) Käytäntö]],Table45[#All],5,FALSE)</f>
        <v>PROGRAM-4d</v>
      </c>
      <c r="J252" s="159" t="str">
        <f>VLOOKUP(Table2611[[#This Row],[(FIN) Käytäntö]],Table45[#All],6,FALSE)</f>
        <v>Vastaava</v>
      </c>
      <c r="K252" s="24"/>
      <c r="L252" s="13"/>
      <c r="M252" s="2"/>
    </row>
    <row r="253" spans="1:13" ht="13.95" customHeight="1" x14ac:dyDescent="0.3">
      <c r="A253" s="2"/>
      <c r="B253" s="23"/>
      <c r="C253" s="34" t="s">
        <v>247</v>
      </c>
      <c r="D253" s="39">
        <f>VLOOKUP(Table2611[[#This Row],[(FIN) Käytäntö]],Table45[#All],2,FALSE)</f>
        <v>0</v>
      </c>
      <c r="E253" s="40">
        <f>VLOOKUP(Table2611[[#This Row],[(FIN) Käytäntö]],Table45[#All],3,FALSE)</f>
        <v>0</v>
      </c>
      <c r="F253" s="40">
        <f>VLOOKUP(Table2611[[#This Row],[(FIN) Käytäntö]],Table45[#All],4,FALSE)</f>
        <v>0</v>
      </c>
      <c r="G253" s="40"/>
      <c r="H253" s="40"/>
      <c r="I253" s="40" t="str">
        <f>VLOOKUP(Table2611[[#This Row],[(FIN) Käytäntö]],Table45[#All],5,FALSE)</f>
        <v>PROGRAM-4f</v>
      </c>
      <c r="J253" s="159" t="str">
        <f>VLOOKUP(Table2611[[#This Row],[(FIN) Käytäntö]],Table45[#All],6,FALSE)</f>
        <v>Muuttunut</v>
      </c>
      <c r="K253" s="24"/>
      <c r="L253" s="13"/>
      <c r="M253" s="2"/>
    </row>
    <row r="254" spans="1:13" ht="13.95" customHeight="1" x14ac:dyDescent="0.3">
      <c r="A254" s="2"/>
      <c r="B254" s="23"/>
      <c r="C254" s="34" t="s">
        <v>248</v>
      </c>
      <c r="D254" s="39">
        <f>VLOOKUP(Table2611[[#This Row],[(FIN) Käytäntö]],Table45[#All],2,FALSE)</f>
        <v>0</v>
      </c>
      <c r="E254" s="40">
        <f>VLOOKUP(Table2611[[#This Row],[(FIN) Käytäntö]],Table45[#All],3,FALSE)</f>
        <v>0</v>
      </c>
      <c r="F254" s="40">
        <f>VLOOKUP(Table2611[[#This Row],[(FIN) Käytäntö]],Table45[#All],4,FALSE)</f>
        <v>0</v>
      </c>
      <c r="G254" s="40"/>
      <c r="H254" s="40"/>
      <c r="I254" s="40" t="str">
        <f>VLOOKUP(Table2611[[#This Row],[(FIN) Käytäntö]],Table45[#All],5,FALSE)</f>
        <v>RESPONSE-1a</v>
      </c>
      <c r="J254" s="159" t="str">
        <f>VLOOKUP(Table2611[[#This Row],[(FIN) Käytäntö]],Table45[#All],6,FALSE)</f>
        <v>Vastaava</v>
      </c>
      <c r="K254" s="24"/>
      <c r="L254" s="13"/>
      <c r="M254" s="2"/>
    </row>
    <row r="255" spans="1:13" ht="13.95" customHeight="1" x14ac:dyDescent="0.3">
      <c r="A255" s="2"/>
      <c r="B255" s="23"/>
      <c r="C255" s="34" t="s">
        <v>249</v>
      </c>
      <c r="D255" s="39">
        <f>VLOOKUP(Table2611[[#This Row],[(FIN) Käytäntö]],Table45[#All],2,FALSE)</f>
        <v>0</v>
      </c>
      <c r="E255" s="40">
        <f>VLOOKUP(Table2611[[#This Row],[(FIN) Käytäntö]],Table45[#All],3,FALSE)</f>
        <v>0</v>
      </c>
      <c r="F255" s="40">
        <f>VLOOKUP(Table2611[[#This Row],[(FIN) Käytäntö]],Table45[#All],4,FALSE)</f>
        <v>0</v>
      </c>
      <c r="G255" s="40"/>
      <c r="H255" s="40"/>
      <c r="I255" s="40" t="str">
        <f>VLOOKUP(Table2611[[#This Row],[(FIN) Käytäntö]],Table45[#All],5,FALSE)</f>
        <v>RESPONSE-1b</v>
      </c>
      <c r="J255" s="159" t="str">
        <f>VLOOKUP(Table2611[[#This Row],[(FIN) Käytäntö]],Table45[#All],6,FALSE)</f>
        <v>Vastaava</v>
      </c>
      <c r="K255" s="24"/>
      <c r="L255" s="13"/>
      <c r="M255" s="2"/>
    </row>
    <row r="256" spans="1:13" ht="13.95" customHeight="1" x14ac:dyDescent="0.3">
      <c r="A256" s="2"/>
      <c r="B256" s="23"/>
      <c r="C256" s="34" t="s">
        <v>250</v>
      </c>
      <c r="D256" s="39">
        <f>VLOOKUP(Table2611[[#This Row],[(FIN) Käytäntö]],Table45[#All],2,FALSE)</f>
        <v>0</v>
      </c>
      <c r="E256" s="40">
        <f>VLOOKUP(Table2611[[#This Row],[(FIN) Käytäntö]],Table45[#All],3,FALSE)</f>
        <v>0</v>
      </c>
      <c r="F256" s="40">
        <f>VLOOKUP(Table2611[[#This Row],[(FIN) Käytäntö]],Table45[#All],4,FALSE)</f>
        <v>0</v>
      </c>
      <c r="G256" s="40"/>
      <c r="H256" s="40"/>
      <c r="I256" s="40" t="str">
        <f>VLOOKUP(Table2611[[#This Row],[(FIN) Käytäntö]],Table45[#All],5,FALSE)</f>
        <v>RESPONSE-1c</v>
      </c>
      <c r="J256" s="159" t="str">
        <f>VLOOKUP(Table2611[[#This Row],[(FIN) Käytäntö]],Table45[#All],6,FALSE)</f>
        <v>Vastaava</v>
      </c>
      <c r="K256" s="24"/>
      <c r="L256" s="13"/>
      <c r="M256" s="2"/>
    </row>
    <row r="257" spans="1:13" ht="13.95" customHeight="1" x14ac:dyDescent="0.3">
      <c r="A257" s="2"/>
      <c r="B257" s="23"/>
      <c r="C257" s="34" t="s">
        <v>251</v>
      </c>
      <c r="D257" s="39">
        <f>VLOOKUP(Table2611[[#This Row],[(FIN) Käytäntö]],Table45[#All],2,FALSE)</f>
        <v>0</v>
      </c>
      <c r="E257" s="40">
        <f>VLOOKUP(Table2611[[#This Row],[(FIN) Käytäntö]],Table45[#All],3,FALSE)</f>
        <v>0</v>
      </c>
      <c r="F257" s="40">
        <f>VLOOKUP(Table2611[[#This Row],[(FIN) Käytäntö]],Table45[#All],4,FALSE)</f>
        <v>0</v>
      </c>
      <c r="G257" s="40"/>
      <c r="H257" s="40"/>
      <c r="I257" s="40" t="str">
        <f>VLOOKUP(Table2611[[#This Row],[(FIN) Käytäntö]],Table45[#All],5,FALSE)</f>
        <v>RESPONSE-1d</v>
      </c>
      <c r="J257" s="159" t="str">
        <f>VLOOKUP(Table2611[[#This Row],[(FIN) Käytäntö]],Table45[#All],6,FALSE)</f>
        <v>Vastaava</v>
      </c>
      <c r="K257" s="24"/>
      <c r="L257" s="13"/>
      <c r="M257" s="2"/>
    </row>
    <row r="258" spans="1:13" ht="13.95" customHeight="1" x14ac:dyDescent="0.3">
      <c r="A258" s="2"/>
      <c r="B258" s="23"/>
      <c r="C258" s="34" t="s">
        <v>252</v>
      </c>
      <c r="D258" s="39">
        <f>VLOOKUP(Table2611[[#This Row],[(FIN) Käytäntö]],Table45[#All],2,FALSE)</f>
        <v>0</v>
      </c>
      <c r="E258" s="40">
        <f>VLOOKUP(Table2611[[#This Row],[(FIN) Käytäntö]],Table45[#All],3,FALSE)</f>
        <v>0</v>
      </c>
      <c r="F258" s="40">
        <f>VLOOKUP(Table2611[[#This Row],[(FIN) Käytäntö]],Table45[#All],4,FALSE)</f>
        <v>0</v>
      </c>
      <c r="G258" s="40"/>
      <c r="H258" s="40"/>
      <c r="I258" s="40" t="str">
        <f>VLOOKUP(Table2611[[#This Row],[(FIN) Käytäntö]],Table45[#All],5,FALSE)</f>
        <v>RESPONSE-1e</v>
      </c>
      <c r="J258" s="159" t="str">
        <f>VLOOKUP(Table2611[[#This Row],[(FIN) Käytäntö]],Table45[#All],6,FALSE)</f>
        <v>Vastaava</v>
      </c>
      <c r="K258" s="24"/>
      <c r="L258" s="13"/>
      <c r="M258" s="2"/>
    </row>
    <row r="259" spans="1:13" ht="13.95" customHeight="1" x14ac:dyDescent="0.3">
      <c r="A259" s="2"/>
      <c r="B259" s="23"/>
      <c r="C259" s="34" t="s">
        <v>253</v>
      </c>
      <c r="D259" s="39">
        <f>VLOOKUP(Table2611[[#This Row],[(FIN) Käytäntö]],Table45[#All],2,FALSE)</f>
        <v>0</v>
      </c>
      <c r="E259" s="40">
        <f>VLOOKUP(Table2611[[#This Row],[(FIN) Käytäntö]],Table45[#All],3,FALSE)</f>
        <v>0</v>
      </c>
      <c r="F259" s="40">
        <f>VLOOKUP(Table2611[[#This Row],[(FIN) Käytäntö]],Table45[#All],4,FALSE)</f>
        <v>0</v>
      </c>
      <c r="G259" s="40"/>
      <c r="H259" s="40"/>
      <c r="I259" s="40" t="str">
        <f>VLOOKUP(Table2611[[#This Row],[(FIN) Käytäntö]],Table45[#All],5,FALSE)</f>
        <v>RESPONSE-1f</v>
      </c>
      <c r="J259" s="159" t="str">
        <f>VLOOKUP(Table2611[[#This Row],[(FIN) Käytäntö]],Table45[#All],6,FALSE)</f>
        <v>Vastaava</v>
      </c>
      <c r="K259" s="24"/>
      <c r="L259" s="13"/>
      <c r="M259" s="2"/>
    </row>
    <row r="260" spans="1:13" ht="13.95" customHeight="1" x14ac:dyDescent="0.3">
      <c r="A260" s="2"/>
      <c r="B260" s="23"/>
      <c r="C260" s="34" t="s">
        <v>254</v>
      </c>
      <c r="D260" s="39">
        <f>VLOOKUP(Table2611[[#This Row],[(FIN) Käytäntö]],Table45[#All],2,FALSE)</f>
        <v>0</v>
      </c>
      <c r="E260" s="40">
        <f>VLOOKUP(Table2611[[#This Row],[(FIN) Käytäntö]],Table45[#All],3,FALSE)</f>
        <v>0</v>
      </c>
      <c r="F260" s="40">
        <f>VLOOKUP(Table2611[[#This Row],[(FIN) Käytäntö]],Table45[#All],4,FALSE)</f>
        <v>0</v>
      </c>
      <c r="G260" s="40"/>
      <c r="H260" s="40"/>
      <c r="I260" s="40" t="str">
        <f>VLOOKUP(Table2611[[#This Row],[(FIN) Käytäntö]],Table45[#All],5,FALSE)</f>
        <v>RESPONSE-2a</v>
      </c>
      <c r="J260" s="159" t="str">
        <f>VLOOKUP(Table2611[[#This Row],[(FIN) Käytäntö]],Table45[#All],6,FALSE)</f>
        <v>Vastaava</v>
      </c>
      <c r="K260" s="24"/>
      <c r="L260" s="13"/>
      <c r="M260" s="2"/>
    </row>
    <row r="261" spans="1:13" ht="13.95" customHeight="1" x14ac:dyDescent="0.3">
      <c r="A261" s="2"/>
      <c r="B261" s="23"/>
      <c r="C261" s="34" t="s">
        <v>255</v>
      </c>
      <c r="D261" s="39">
        <f>VLOOKUP(Table2611[[#This Row],[(FIN) Käytäntö]],Table45[#All],2,FALSE)</f>
        <v>0</v>
      </c>
      <c r="E261" s="40">
        <f>VLOOKUP(Table2611[[#This Row],[(FIN) Käytäntö]],Table45[#All],3,FALSE)</f>
        <v>0</v>
      </c>
      <c r="F261" s="40">
        <f>VLOOKUP(Table2611[[#This Row],[(FIN) Käytäntö]],Table45[#All],4,FALSE)</f>
        <v>0</v>
      </c>
      <c r="G261" s="40"/>
      <c r="H261" s="40"/>
      <c r="I261" s="40" t="str">
        <f>VLOOKUP(Table2611[[#This Row],[(FIN) Käytäntö]],Table45[#All],5,FALSE)</f>
        <v>RESPONSE-2b</v>
      </c>
      <c r="J261" s="159" t="str">
        <f>VLOOKUP(Table2611[[#This Row],[(FIN) Käytäntö]],Table45[#All],6,FALSE)</f>
        <v>Vastaava</v>
      </c>
      <c r="K261" s="24"/>
      <c r="L261" s="13"/>
      <c r="M261" s="2"/>
    </row>
    <row r="262" spans="1:13" ht="13.95" customHeight="1" x14ac:dyDescent="0.3">
      <c r="A262" s="2"/>
      <c r="B262" s="23"/>
      <c r="C262" s="34" t="s">
        <v>256</v>
      </c>
      <c r="D262" s="39">
        <f>VLOOKUP(Table2611[[#This Row],[(FIN) Käytäntö]],Table45[#All],2,FALSE)</f>
        <v>0</v>
      </c>
      <c r="E262" s="40">
        <f>VLOOKUP(Table2611[[#This Row],[(FIN) Käytäntö]],Table45[#All],3,FALSE)</f>
        <v>0</v>
      </c>
      <c r="F262" s="40">
        <f>VLOOKUP(Table2611[[#This Row],[(FIN) Käytäntö]],Table45[#All],4,FALSE)</f>
        <v>0</v>
      </c>
      <c r="G262" s="40"/>
      <c r="H262" s="40"/>
      <c r="I262" s="40" t="str">
        <f>VLOOKUP(Table2611[[#This Row],[(FIN) Käytäntö]],Table45[#All],5,FALSE)</f>
        <v>RESPONSE-2c</v>
      </c>
      <c r="J262" s="159" t="str">
        <f>VLOOKUP(Table2611[[#This Row],[(FIN) Käytäntö]],Table45[#All],6,FALSE)</f>
        <v>Vastaava</v>
      </c>
      <c r="K262" s="24"/>
      <c r="L262" s="13"/>
      <c r="M262" s="2"/>
    </row>
    <row r="263" spans="1:13" ht="13.95" customHeight="1" x14ac:dyDescent="0.3">
      <c r="A263" s="2"/>
      <c r="B263" s="23"/>
      <c r="C263" s="34" t="s">
        <v>257</v>
      </c>
      <c r="D263" s="39">
        <f>VLOOKUP(Table2611[[#This Row],[(FIN) Käytäntö]],Table45[#All],2,FALSE)</f>
        <v>0</v>
      </c>
      <c r="E263" s="40">
        <f>VLOOKUP(Table2611[[#This Row],[(FIN) Käytäntö]],Table45[#All],3,FALSE)</f>
        <v>0</v>
      </c>
      <c r="F263" s="40">
        <f>VLOOKUP(Table2611[[#This Row],[(FIN) Käytäntö]],Table45[#All],4,FALSE)</f>
        <v>0</v>
      </c>
      <c r="G263" s="40"/>
      <c r="H263" s="40"/>
      <c r="I263" s="40" t="str">
        <f>VLOOKUP(Table2611[[#This Row],[(FIN) Käytäntö]],Table45[#All],5,FALSE)</f>
        <v>RESPONSE-2e</v>
      </c>
      <c r="J263" s="159" t="str">
        <f>VLOOKUP(Table2611[[#This Row],[(FIN) Käytäntö]],Table45[#All],6,FALSE)</f>
        <v>Vastaava</v>
      </c>
      <c r="K263" s="24"/>
      <c r="L263" s="13"/>
      <c r="M263" s="2"/>
    </row>
    <row r="264" spans="1:13" ht="13.95" customHeight="1" x14ac:dyDescent="0.3">
      <c r="A264" s="2"/>
      <c r="B264" s="23"/>
      <c r="C264" s="34" t="s">
        <v>258</v>
      </c>
      <c r="D264" s="39">
        <f>VLOOKUP(Table2611[[#This Row],[(FIN) Käytäntö]],Table45[#All],2,FALSE)</f>
        <v>0</v>
      </c>
      <c r="E264" s="40">
        <f>VLOOKUP(Table2611[[#This Row],[(FIN) Käytäntö]],Table45[#All],3,FALSE)</f>
        <v>0</v>
      </c>
      <c r="F264" s="40">
        <f>VLOOKUP(Table2611[[#This Row],[(FIN) Käytäntö]],Table45[#All],4,FALSE)</f>
        <v>0</v>
      </c>
      <c r="G264" s="40"/>
      <c r="H264" s="40"/>
      <c r="I264" s="40" t="str">
        <f>VLOOKUP(Table2611[[#This Row],[(FIN) Käytäntö]],Table45[#All],5,FALSE)</f>
        <v>RESPONSE-2d</v>
      </c>
      <c r="J264" s="159" t="str">
        <f>VLOOKUP(Table2611[[#This Row],[(FIN) Käytäntö]],Table45[#All],6,FALSE)</f>
        <v>Vastaava</v>
      </c>
      <c r="K264" s="24"/>
      <c r="L264" s="13"/>
      <c r="M264" s="2"/>
    </row>
    <row r="265" spans="1:13" ht="13.95" customHeight="1" x14ac:dyDescent="0.3">
      <c r="A265" s="2"/>
      <c r="B265" s="23"/>
      <c r="C265" s="34" t="s">
        <v>259</v>
      </c>
      <c r="D265" s="39">
        <f>VLOOKUP(Table2611[[#This Row],[(FIN) Käytäntö]],Table45[#All],2,FALSE)</f>
        <v>0</v>
      </c>
      <c r="E265" s="40">
        <f>VLOOKUP(Table2611[[#This Row],[(FIN) Käytäntö]],Table45[#All],3,FALSE)</f>
        <v>0</v>
      </c>
      <c r="F265" s="40">
        <f>VLOOKUP(Table2611[[#This Row],[(FIN) Käytäntö]],Table45[#All],4,FALSE)</f>
        <v>0</v>
      </c>
      <c r="G265" s="40"/>
      <c r="H265" s="40"/>
      <c r="I265" s="40" t="str">
        <f>VLOOKUP(Table2611[[#This Row],[(FIN) Käytäntö]],Table45[#All],5,FALSE)</f>
        <v>RESPONSE-2f</v>
      </c>
      <c r="J265" s="159" t="str">
        <f>VLOOKUP(Table2611[[#This Row],[(FIN) Käytäntö]],Table45[#All],6,FALSE)</f>
        <v>Vastaava</v>
      </c>
      <c r="K265" s="24"/>
      <c r="L265" s="13"/>
      <c r="M265" s="2"/>
    </row>
    <row r="266" spans="1:13" ht="13.95" customHeight="1" x14ac:dyDescent="0.3">
      <c r="A266" s="2"/>
      <c r="B266" s="23"/>
      <c r="C266" s="34" t="s">
        <v>260</v>
      </c>
      <c r="D266" s="39">
        <f>VLOOKUP(Table2611[[#This Row],[(FIN) Käytäntö]],Table45[#All],2,FALSE)</f>
        <v>0</v>
      </c>
      <c r="E266" s="40">
        <f>VLOOKUP(Table2611[[#This Row],[(FIN) Käytäntö]],Table45[#All],3,FALSE)</f>
        <v>0</v>
      </c>
      <c r="F266" s="40">
        <f>VLOOKUP(Table2611[[#This Row],[(FIN) Käytäntö]],Table45[#All],4,FALSE)</f>
        <v>0</v>
      </c>
      <c r="G266" s="40"/>
      <c r="H266" s="40"/>
      <c r="I266" s="40" t="str">
        <f>VLOOKUP(Table2611[[#This Row],[(FIN) Käytäntö]],Table45[#All],5,FALSE)</f>
        <v>RESPONSE-2g</v>
      </c>
      <c r="J266" s="159" t="str">
        <f>VLOOKUP(Table2611[[#This Row],[(FIN) Käytäntö]],Table45[#All],6,FALSE)</f>
        <v>Vastaava</v>
      </c>
      <c r="K266" s="24"/>
      <c r="L266" s="13"/>
      <c r="M266" s="2"/>
    </row>
    <row r="267" spans="1:13" ht="13.95" customHeight="1" x14ac:dyDescent="0.3">
      <c r="A267" s="2"/>
      <c r="B267" s="23"/>
      <c r="C267" s="34" t="s">
        <v>261</v>
      </c>
      <c r="D267" s="39">
        <f>VLOOKUP(Table2611[[#This Row],[(FIN) Käytäntö]],Table45[#All],2,FALSE)</f>
        <v>0</v>
      </c>
      <c r="E267" s="40">
        <f>VLOOKUP(Table2611[[#This Row],[(FIN) Käytäntö]],Table45[#All],3,FALSE)</f>
        <v>0</v>
      </c>
      <c r="F267" s="40">
        <f>VLOOKUP(Table2611[[#This Row],[(FIN) Käytäntö]],Table45[#All],4,FALSE)</f>
        <v>0</v>
      </c>
      <c r="G267" s="40"/>
      <c r="H267" s="40"/>
      <c r="I267" s="40" t="str">
        <f>VLOOKUP(Table2611[[#This Row],[(FIN) Käytäntö]],Table45[#All],5,FALSE)</f>
        <v>RESPONSE-2h</v>
      </c>
      <c r="J267" s="159" t="str">
        <f>VLOOKUP(Table2611[[#This Row],[(FIN) Käytäntö]],Table45[#All],6,FALSE)</f>
        <v>Vastaava</v>
      </c>
      <c r="K267" s="24"/>
      <c r="L267" s="13"/>
      <c r="M267" s="2"/>
    </row>
    <row r="268" spans="1:13" ht="13.95" customHeight="1" x14ac:dyDescent="0.3">
      <c r="A268" s="2"/>
      <c r="B268" s="23"/>
      <c r="C268" s="34" t="s">
        <v>262</v>
      </c>
      <c r="D268" s="39">
        <f>VLOOKUP(Table2611[[#This Row],[(FIN) Käytäntö]],Table45[#All],2,FALSE)</f>
        <v>0</v>
      </c>
      <c r="E268" s="40">
        <f>VLOOKUP(Table2611[[#This Row],[(FIN) Käytäntö]],Table45[#All],3,FALSE)</f>
        <v>0</v>
      </c>
      <c r="F268" s="40">
        <f>VLOOKUP(Table2611[[#This Row],[(FIN) Käytäntö]],Table45[#All],4,FALSE)</f>
        <v>0</v>
      </c>
      <c r="G268" s="40"/>
      <c r="H268" s="40"/>
      <c r="I268" s="40" t="str">
        <f>VLOOKUP(Table2611[[#This Row],[(FIN) Käytäntö]],Table45[#All],5,FALSE)</f>
        <v>RESPONSE-2i</v>
      </c>
      <c r="J268" s="159" t="str">
        <f>VLOOKUP(Table2611[[#This Row],[(FIN) Käytäntö]],Table45[#All],6,FALSE)</f>
        <v>Vastaava</v>
      </c>
      <c r="K268" s="24"/>
      <c r="L268" s="13"/>
      <c r="M268" s="2"/>
    </row>
    <row r="269" spans="1:13" ht="13.95" customHeight="1" x14ac:dyDescent="0.3">
      <c r="A269" s="2"/>
      <c r="B269" s="23"/>
      <c r="C269" s="34" t="s">
        <v>263</v>
      </c>
      <c r="D269" s="39">
        <f>VLOOKUP(Table2611[[#This Row],[(FIN) Käytäntö]],Table45[#All],2,FALSE)</f>
        <v>0</v>
      </c>
      <c r="E269" s="40">
        <f>VLOOKUP(Table2611[[#This Row],[(FIN) Käytäntö]],Table45[#All],3,FALSE)</f>
        <v>0</v>
      </c>
      <c r="F269" s="40">
        <f>VLOOKUP(Table2611[[#This Row],[(FIN) Käytäntö]],Table45[#All],4,FALSE)</f>
        <v>0</v>
      </c>
      <c r="G269" s="40"/>
      <c r="H269" s="40"/>
      <c r="I269" s="40" t="str">
        <f>VLOOKUP(Table2611[[#This Row],[(FIN) Käytäntö]],Table45[#All],5,FALSE)</f>
        <v>RESPONSE-3a</v>
      </c>
      <c r="J269" s="159" t="str">
        <f>VLOOKUP(Table2611[[#This Row],[(FIN) Käytäntö]],Table45[#All],6,FALSE)</f>
        <v>Vastaava</v>
      </c>
      <c r="K269" s="24"/>
      <c r="L269" s="13"/>
      <c r="M269" s="2"/>
    </row>
    <row r="270" spans="1:13" ht="13.95" customHeight="1" x14ac:dyDescent="0.3">
      <c r="A270" s="2"/>
      <c r="B270" s="23"/>
      <c r="C270" s="34" t="s">
        <v>264</v>
      </c>
      <c r="D270" s="39">
        <f>VLOOKUP(Table2611[[#This Row],[(FIN) Käytäntö]],Table45[#All],2,FALSE)</f>
        <v>0</v>
      </c>
      <c r="E270" s="40">
        <f>VLOOKUP(Table2611[[#This Row],[(FIN) Käytäntö]],Table45[#All],3,FALSE)</f>
        <v>0</v>
      </c>
      <c r="F270" s="40">
        <f>VLOOKUP(Table2611[[#This Row],[(FIN) Käytäntö]],Table45[#All],4,FALSE)</f>
        <v>0</v>
      </c>
      <c r="G270" s="40"/>
      <c r="H270" s="40"/>
      <c r="I270" s="40" t="str">
        <f>VLOOKUP(Table2611[[#This Row],[(FIN) Käytäntö]],Table45[#All],5,FALSE)</f>
        <v>RESPONSE-3b</v>
      </c>
      <c r="J270" s="159" t="str">
        <f>VLOOKUP(Table2611[[#This Row],[(FIN) Käytäntö]],Table45[#All],6,FALSE)</f>
        <v>Vastaava</v>
      </c>
      <c r="K270" s="24"/>
      <c r="L270" s="13"/>
      <c r="M270" s="2"/>
    </row>
    <row r="271" spans="1:13" ht="13.95" customHeight="1" x14ac:dyDescent="0.3">
      <c r="A271" s="2"/>
      <c r="B271" s="23"/>
      <c r="C271" s="34" t="s">
        <v>265</v>
      </c>
      <c r="D271" s="39">
        <f>VLOOKUP(Table2611[[#This Row],[(FIN) Käytäntö]],Table45[#All],2,FALSE)</f>
        <v>0</v>
      </c>
      <c r="E271" s="40">
        <f>VLOOKUP(Table2611[[#This Row],[(FIN) Käytäntö]],Table45[#All],3,FALSE)</f>
        <v>0</v>
      </c>
      <c r="F271" s="40">
        <f>VLOOKUP(Table2611[[#This Row],[(FIN) Käytäntö]],Table45[#All],4,FALSE)</f>
        <v>0</v>
      </c>
      <c r="G271" s="40"/>
      <c r="H271" s="40"/>
      <c r="I271" s="40" t="str">
        <f>VLOOKUP(Table2611[[#This Row],[(FIN) Käytäntö]],Table45[#All],5,FALSE)</f>
        <v>RESPONSE-3c</v>
      </c>
      <c r="J271" s="159" t="str">
        <f>VLOOKUP(Table2611[[#This Row],[(FIN) Käytäntö]],Table45[#All],6,FALSE)</f>
        <v>Vastaava</v>
      </c>
      <c r="K271" s="24"/>
      <c r="L271" s="13"/>
      <c r="M271" s="2"/>
    </row>
    <row r="272" spans="1:13" ht="13.95" customHeight="1" x14ac:dyDescent="0.3">
      <c r="A272" s="2"/>
      <c r="B272" s="23"/>
      <c r="C272" s="34" t="s">
        <v>266</v>
      </c>
      <c r="D272" s="39">
        <f>VLOOKUP(Table2611[[#This Row],[(FIN) Käytäntö]],Table45[#All],2,FALSE)</f>
        <v>0</v>
      </c>
      <c r="E272" s="40">
        <f>VLOOKUP(Table2611[[#This Row],[(FIN) Käytäntö]],Table45[#All],3,FALSE)</f>
        <v>0</v>
      </c>
      <c r="F272" s="40">
        <f>VLOOKUP(Table2611[[#This Row],[(FIN) Käytäntö]],Table45[#All],4,FALSE)</f>
        <v>0</v>
      </c>
      <c r="G272" s="40"/>
      <c r="H272" s="40"/>
      <c r="I272" s="40" t="str">
        <f>VLOOKUP(Table2611[[#This Row],[(FIN) Käytäntö]],Table45[#All],5,FALSE)</f>
        <v>RESPONSE-3d</v>
      </c>
      <c r="J272" s="159" t="str">
        <f>VLOOKUP(Table2611[[#This Row],[(FIN) Käytäntö]],Table45[#All],6,FALSE)</f>
        <v>Vastaava</v>
      </c>
      <c r="K272" s="24"/>
      <c r="L272" s="13"/>
      <c r="M272" s="2"/>
    </row>
    <row r="273" spans="1:13" ht="13.95" customHeight="1" x14ac:dyDescent="0.3">
      <c r="A273" s="2"/>
      <c r="B273" s="23"/>
      <c r="C273" s="34" t="s">
        <v>267</v>
      </c>
      <c r="D273" s="39">
        <f>VLOOKUP(Table2611[[#This Row],[(FIN) Käytäntö]],Table45[#All],2,FALSE)</f>
        <v>0</v>
      </c>
      <c r="E273" s="40">
        <f>VLOOKUP(Table2611[[#This Row],[(FIN) Käytäntö]],Table45[#All],3,FALSE)</f>
        <v>0</v>
      </c>
      <c r="F273" s="40">
        <f>VLOOKUP(Table2611[[#This Row],[(FIN) Käytäntö]],Table45[#All],4,FALSE)</f>
        <v>0</v>
      </c>
      <c r="G273" s="40"/>
      <c r="H273" s="40"/>
      <c r="I273" s="40" t="str">
        <f>VLOOKUP(Table2611[[#This Row],[(FIN) Käytäntö]],Table45[#All],5,FALSE)</f>
        <v>RESPONSE-3e</v>
      </c>
      <c r="J273" s="159" t="str">
        <f>VLOOKUP(Table2611[[#This Row],[(FIN) Käytäntö]],Table45[#All],6,FALSE)</f>
        <v>Vastaava</v>
      </c>
      <c r="K273" s="24"/>
      <c r="L273" s="13"/>
      <c r="M273" s="2"/>
    </row>
    <row r="274" spans="1:13" ht="13.95" customHeight="1" x14ac:dyDescent="0.3">
      <c r="A274" s="2"/>
      <c r="B274" s="23"/>
      <c r="C274" s="34" t="s">
        <v>268</v>
      </c>
      <c r="D274" s="39">
        <f>VLOOKUP(Table2611[[#This Row],[(FIN) Käytäntö]],Table45[#All],2,FALSE)</f>
        <v>0</v>
      </c>
      <c r="E274" s="40">
        <f>VLOOKUP(Table2611[[#This Row],[(FIN) Käytäntö]],Table45[#All],3,FALSE)</f>
        <v>0</v>
      </c>
      <c r="F274" s="40">
        <f>VLOOKUP(Table2611[[#This Row],[(FIN) Käytäntö]],Table45[#All],4,FALSE)</f>
        <v>0</v>
      </c>
      <c r="G274" s="40"/>
      <c r="H274" s="40"/>
      <c r="I274" s="40" t="str">
        <f>VLOOKUP(Table2611[[#This Row],[(FIN) Käytäntö]],Table45[#All],5,FALSE)</f>
        <v>RESPONSE-3f</v>
      </c>
      <c r="J274" s="159" t="str">
        <f>VLOOKUP(Table2611[[#This Row],[(FIN) Käytäntö]],Table45[#All],6,FALSE)</f>
        <v>Vastaava</v>
      </c>
      <c r="K274" s="24"/>
      <c r="L274" s="13"/>
      <c r="M274" s="2"/>
    </row>
    <row r="275" spans="1:13" ht="13.95" customHeight="1" x14ac:dyDescent="0.3">
      <c r="A275" s="2"/>
      <c r="B275" s="23"/>
      <c r="C275" s="34" t="s">
        <v>269</v>
      </c>
      <c r="D275" s="39">
        <f>VLOOKUP(Table2611[[#This Row],[(FIN) Käytäntö]],Table45[#All],2,FALSE)</f>
        <v>0</v>
      </c>
      <c r="E275" s="40">
        <f>VLOOKUP(Table2611[[#This Row],[(FIN) Käytäntö]],Table45[#All],3,FALSE)</f>
        <v>0</v>
      </c>
      <c r="F275" s="40">
        <f>VLOOKUP(Table2611[[#This Row],[(FIN) Käytäntö]],Table45[#All],4,FALSE)</f>
        <v>0</v>
      </c>
      <c r="G275" s="40"/>
      <c r="H275" s="40"/>
      <c r="I275" s="40" t="str">
        <f>VLOOKUP(Table2611[[#This Row],[(FIN) Käytäntö]],Table45[#All],5,FALSE)</f>
        <v>RESPONSE-3g</v>
      </c>
      <c r="J275" s="159" t="str">
        <f>VLOOKUP(Table2611[[#This Row],[(FIN) Käytäntö]],Table45[#All],6,FALSE)</f>
        <v>Vastaava</v>
      </c>
      <c r="K275" s="24"/>
      <c r="L275" s="13"/>
      <c r="M275" s="2"/>
    </row>
    <row r="276" spans="1:13" ht="13.95" customHeight="1" x14ac:dyDescent="0.3">
      <c r="A276" s="2"/>
      <c r="B276" s="23"/>
      <c r="C276" s="34" t="s">
        <v>270</v>
      </c>
      <c r="D276" s="39">
        <f>VLOOKUP(Table2611[[#This Row],[(FIN) Käytäntö]],Table45[#All],2,FALSE)</f>
        <v>0</v>
      </c>
      <c r="E276" s="40">
        <f>VLOOKUP(Table2611[[#This Row],[(FIN) Käytäntö]],Table45[#All],3,FALSE)</f>
        <v>0</v>
      </c>
      <c r="F276" s="40">
        <f>VLOOKUP(Table2611[[#This Row],[(FIN) Käytäntö]],Table45[#All],4,FALSE)</f>
        <v>0</v>
      </c>
      <c r="G276" s="40"/>
      <c r="H276" s="40"/>
      <c r="I276" s="40" t="str">
        <f>VLOOKUP(Table2611[[#This Row],[(FIN) Käytäntö]],Table45[#All],5,FALSE)</f>
        <v>RESPONSE-3g</v>
      </c>
      <c r="J276" s="159" t="str">
        <f>VLOOKUP(Table2611[[#This Row],[(FIN) Käytäntö]],Table45[#All],6,FALSE)</f>
        <v>Vastaava</v>
      </c>
      <c r="K276" s="24"/>
      <c r="L276" s="13"/>
      <c r="M276" s="2"/>
    </row>
    <row r="277" spans="1:13" ht="13.95" customHeight="1" x14ac:dyDescent="0.3">
      <c r="A277" s="2"/>
      <c r="B277" s="23"/>
      <c r="C277" s="34" t="s">
        <v>271</v>
      </c>
      <c r="D277" s="39">
        <f>VLOOKUP(Table2611[[#This Row],[(FIN) Käytäntö]],Table45[#All],2,FALSE)</f>
        <v>0</v>
      </c>
      <c r="E277" s="40">
        <f>VLOOKUP(Table2611[[#This Row],[(FIN) Käytäntö]],Table45[#All],3,FALSE)</f>
        <v>0</v>
      </c>
      <c r="F277" s="40">
        <f>VLOOKUP(Table2611[[#This Row],[(FIN) Käytäntö]],Table45[#All],4,FALSE)</f>
        <v>0</v>
      </c>
      <c r="G277" s="40"/>
      <c r="H277" s="40"/>
      <c r="I277" s="40" t="str">
        <f>VLOOKUP(Table2611[[#This Row],[(FIN) Käytäntö]],Table45[#All],5,FALSE)</f>
        <v>RESPONSE-3h</v>
      </c>
      <c r="J277" s="159" t="str">
        <f>VLOOKUP(Table2611[[#This Row],[(FIN) Käytäntö]],Table45[#All],6,FALSE)</f>
        <v>Vastaava</v>
      </c>
      <c r="K277" s="24"/>
      <c r="L277" s="13"/>
      <c r="M277" s="2"/>
    </row>
    <row r="278" spans="1:13" ht="13.95" customHeight="1" x14ac:dyDescent="0.3">
      <c r="A278" s="2"/>
      <c r="B278" s="23"/>
      <c r="C278" s="34" t="s">
        <v>272</v>
      </c>
      <c r="D278" s="39">
        <f>VLOOKUP(Table2611[[#This Row],[(FIN) Käytäntö]],Table45[#All],2,FALSE)</f>
        <v>0</v>
      </c>
      <c r="E278" s="40">
        <f>VLOOKUP(Table2611[[#This Row],[(FIN) Käytäntö]],Table45[#All],3,FALSE)</f>
        <v>0</v>
      </c>
      <c r="F278" s="40">
        <f>VLOOKUP(Table2611[[#This Row],[(FIN) Käytäntö]],Table45[#All],4,FALSE)</f>
        <v>0</v>
      </c>
      <c r="G278" s="40"/>
      <c r="H278" s="40"/>
      <c r="I278" s="40" t="str">
        <f>VLOOKUP(Table2611[[#This Row],[(FIN) Käytäntö]],Table45[#All],5,FALSE)</f>
        <v>RESPONSE-3i</v>
      </c>
      <c r="J278" s="159" t="str">
        <f>VLOOKUP(Table2611[[#This Row],[(FIN) Käytäntö]],Table45[#All],6,FALSE)</f>
        <v>Vastaava</v>
      </c>
      <c r="K278" s="24"/>
      <c r="L278" s="13"/>
      <c r="M278" s="2"/>
    </row>
    <row r="279" spans="1:13" ht="13.95" customHeight="1" x14ac:dyDescent="0.3">
      <c r="A279" s="2"/>
      <c r="B279" s="23"/>
      <c r="C279" s="34" t="s">
        <v>273</v>
      </c>
      <c r="D279" s="39">
        <f>VLOOKUP(Table2611[[#This Row],[(FIN) Käytäntö]],Table45[#All],2,FALSE)</f>
        <v>0</v>
      </c>
      <c r="E279" s="40">
        <f>VLOOKUP(Table2611[[#This Row],[(FIN) Käytäntö]],Table45[#All],3,FALSE)</f>
        <v>0</v>
      </c>
      <c r="F279" s="40">
        <f>VLOOKUP(Table2611[[#This Row],[(FIN) Käytäntö]],Table45[#All],4,FALSE)</f>
        <v>0</v>
      </c>
      <c r="G279" s="40"/>
      <c r="H279" s="40"/>
      <c r="I279" s="40" t="str">
        <f>VLOOKUP(Table2611[[#This Row],[(FIN) Käytäntö]],Table45[#All],5,FALSE)</f>
        <v>RESPONSE-3j</v>
      </c>
      <c r="J279" s="159" t="str">
        <f>VLOOKUP(Table2611[[#This Row],[(FIN) Käytäntö]],Table45[#All],6,FALSE)</f>
        <v>Vastaava</v>
      </c>
      <c r="K279" s="24"/>
      <c r="L279" s="13"/>
      <c r="M279" s="2"/>
    </row>
    <row r="280" spans="1:13" ht="13.95" customHeight="1" x14ac:dyDescent="0.3">
      <c r="A280" s="2"/>
      <c r="B280" s="23"/>
      <c r="C280" s="34" t="s">
        <v>274</v>
      </c>
      <c r="D280" s="39">
        <f>VLOOKUP(Table2611[[#This Row],[(FIN) Käytäntö]],Table45[#All],2,FALSE)</f>
        <v>0</v>
      </c>
      <c r="E280" s="40">
        <f>VLOOKUP(Table2611[[#This Row],[(FIN) Käytäntö]],Table45[#All],3,FALSE)</f>
        <v>0</v>
      </c>
      <c r="F280" s="40">
        <f>VLOOKUP(Table2611[[#This Row],[(FIN) Käytäntö]],Table45[#All],4,FALSE)</f>
        <v>0</v>
      </c>
      <c r="G280" s="40"/>
      <c r="H280" s="40"/>
      <c r="I280" s="40" t="str">
        <f>VLOOKUP(Table2611[[#This Row],[(FIN) Käytäntö]],Table45[#All],5,FALSE)</f>
        <v>PROGRAM-3a</v>
      </c>
      <c r="J280" s="159" t="str">
        <f>VLOOKUP(Table2611[[#This Row],[(FIN) Käytäntö]],Table45[#All],6,FALSE)</f>
        <v>Vastaava</v>
      </c>
      <c r="K280" s="24"/>
      <c r="L280" s="13"/>
      <c r="M280" s="2"/>
    </row>
    <row r="281" spans="1:13" ht="13.95" customHeight="1" x14ac:dyDescent="0.3">
      <c r="A281" s="2"/>
      <c r="B281" s="23"/>
      <c r="C281" s="34" t="s">
        <v>275</v>
      </c>
      <c r="D281" s="39">
        <f>VLOOKUP(Table2611[[#This Row],[(FIN) Käytäntö]],Table45[#All],2,FALSE)</f>
        <v>0</v>
      </c>
      <c r="E281" s="40">
        <f>VLOOKUP(Table2611[[#This Row],[(FIN) Käytäntö]],Table45[#All],3,FALSE)</f>
        <v>0</v>
      </c>
      <c r="F281" s="40">
        <f>VLOOKUP(Table2611[[#This Row],[(FIN) Käytäntö]],Table45[#All],4,FALSE)</f>
        <v>0</v>
      </c>
      <c r="G281" s="40"/>
      <c r="H281" s="40"/>
      <c r="I281" s="40" t="str">
        <f>VLOOKUP(Table2611[[#This Row],[(FIN) Käytäntö]],Table45[#All],5,FALSE)</f>
        <v>PROGRAM-3b</v>
      </c>
      <c r="J281" s="159" t="str">
        <f>VLOOKUP(Table2611[[#This Row],[(FIN) Käytäntö]],Table45[#All],6,FALSE)</f>
        <v>Vastaava</v>
      </c>
      <c r="K281" s="24"/>
      <c r="L281" s="13"/>
      <c r="M281" s="2"/>
    </row>
    <row r="282" spans="1:13" ht="13.95" customHeight="1" x14ac:dyDescent="0.3">
      <c r="A282" s="2"/>
      <c r="B282" s="23"/>
      <c r="C282" s="34" t="s">
        <v>276</v>
      </c>
      <c r="D282" s="39">
        <f>VLOOKUP(Table2611[[#This Row],[(FIN) Käytäntö]],Table45[#All],2,FALSE)</f>
        <v>0</v>
      </c>
      <c r="E282" s="40">
        <f>VLOOKUP(Table2611[[#This Row],[(FIN) Käytäntö]],Table45[#All],3,FALSE)</f>
        <v>0</v>
      </c>
      <c r="F282" s="40">
        <f>VLOOKUP(Table2611[[#This Row],[(FIN) Käytäntö]],Table45[#All],4,FALSE)</f>
        <v>0</v>
      </c>
      <c r="G282" s="40"/>
      <c r="H282" s="40"/>
      <c r="I282" s="40">
        <f>VLOOKUP(Table2611[[#This Row],[(FIN) Käytäntö]],Table45[#All],5,FALSE)</f>
        <v>0</v>
      </c>
      <c r="J282" s="159" t="str">
        <f>VLOOKUP(Table2611[[#This Row],[(FIN) Käytäntö]],Table45[#All],6,FALSE)</f>
        <v>Uusi</v>
      </c>
      <c r="K282" s="24"/>
      <c r="L282" s="13"/>
      <c r="M282" s="2"/>
    </row>
    <row r="283" spans="1:13" ht="13.95" customHeight="1" x14ac:dyDescent="0.3">
      <c r="A283" s="2"/>
      <c r="B283" s="23"/>
      <c r="C283" s="34" t="s">
        <v>277</v>
      </c>
      <c r="D283" s="39">
        <f>VLOOKUP(Table2611[[#This Row],[(FIN) Käytäntö]],Table45[#All],2,FALSE)</f>
        <v>0</v>
      </c>
      <c r="E283" s="40">
        <f>VLOOKUP(Table2611[[#This Row],[(FIN) Käytäntö]],Table45[#All],3,FALSE)</f>
        <v>0</v>
      </c>
      <c r="F283" s="40">
        <f>VLOOKUP(Table2611[[#This Row],[(FIN) Käytäntö]],Table45[#All],4,FALSE)</f>
        <v>0</v>
      </c>
      <c r="G283" s="40"/>
      <c r="H283" s="40"/>
      <c r="I283" s="40" t="str">
        <f>VLOOKUP(Table2611[[#This Row],[(FIN) Käytäntö]],Table45[#All],5,FALSE)</f>
        <v>PROGRAM-3c</v>
      </c>
      <c r="J283" s="159" t="str">
        <f>VLOOKUP(Table2611[[#This Row],[(FIN) Käytäntö]],Table45[#All],6,FALSE)</f>
        <v>Vastaava</v>
      </c>
      <c r="K283" s="24"/>
      <c r="L283" s="13"/>
      <c r="M283" s="2"/>
    </row>
    <row r="284" spans="1:13" ht="13.95" customHeight="1" x14ac:dyDescent="0.3">
      <c r="A284" s="2"/>
      <c r="B284" s="23"/>
      <c r="C284" s="34" t="s">
        <v>278</v>
      </c>
      <c r="D284" s="39">
        <f>VLOOKUP(Table2611[[#This Row],[(FIN) Käytäntö]],Table45[#All],2,FALSE)</f>
        <v>0</v>
      </c>
      <c r="E284" s="40">
        <f>VLOOKUP(Table2611[[#This Row],[(FIN) Käytäntö]],Table45[#All],3,FALSE)</f>
        <v>0</v>
      </c>
      <c r="F284" s="40">
        <f>VLOOKUP(Table2611[[#This Row],[(FIN) Käytäntö]],Table45[#All],4,FALSE)</f>
        <v>0</v>
      </c>
      <c r="G284" s="40"/>
      <c r="H284" s="40"/>
      <c r="I284" s="40" t="str">
        <f>VLOOKUP(Table2611[[#This Row],[(FIN) Käytäntö]],Table45[#All],5,FALSE)</f>
        <v>PROGRAM-3d</v>
      </c>
      <c r="J284" s="159" t="str">
        <f>VLOOKUP(Table2611[[#This Row],[(FIN) Käytäntö]],Table45[#All],6,FALSE)</f>
        <v>Vastaava</v>
      </c>
      <c r="K284" s="24"/>
      <c r="L284" s="13"/>
      <c r="M284" s="2"/>
    </row>
    <row r="285" spans="1:13" ht="13.95" customHeight="1" x14ac:dyDescent="0.3">
      <c r="A285" s="2"/>
      <c r="B285" s="23"/>
      <c r="C285" s="34" t="s">
        <v>279</v>
      </c>
      <c r="D285" s="39">
        <f>VLOOKUP(Table2611[[#This Row],[(FIN) Käytäntö]],Table45[#All],2,FALSE)</f>
        <v>0</v>
      </c>
      <c r="E285" s="40">
        <f>VLOOKUP(Table2611[[#This Row],[(FIN) Käytäntö]],Table45[#All],3,FALSE)</f>
        <v>0</v>
      </c>
      <c r="F285" s="40">
        <f>VLOOKUP(Table2611[[#This Row],[(FIN) Käytäntö]],Table45[#All],4,FALSE)</f>
        <v>0</v>
      </c>
      <c r="G285" s="40"/>
      <c r="H285" s="40"/>
      <c r="I285" s="40" t="str">
        <f>VLOOKUP(Table2611[[#This Row],[(FIN) Käytäntö]],Table45[#All],5,FALSE)</f>
        <v>PROGRAM-3e</v>
      </c>
      <c r="J285" s="159" t="str">
        <f>VLOOKUP(Table2611[[#This Row],[(FIN) Käytäntö]],Table45[#All],6,FALSE)</f>
        <v>Vastaava</v>
      </c>
      <c r="K285" s="24"/>
      <c r="L285" s="13"/>
      <c r="M285" s="2"/>
    </row>
    <row r="286" spans="1:13" ht="13.95" customHeight="1" x14ac:dyDescent="0.3">
      <c r="A286" s="2"/>
      <c r="B286" s="23"/>
      <c r="C286" s="34" t="s">
        <v>280</v>
      </c>
      <c r="D286" s="39">
        <f>VLOOKUP(Table2611[[#This Row],[(FIN) Käytäntö]],Table45[#All],2,FALSE)</f>
        <v>0</v>
      </c>
      <c r="E286" s="40">
        <f>VLOOKUP(Table2611[[#This Row],[(FIN) Käytäntö]],Table45[#All],3,FALSE)</f>
        <v>0</v>
      </c>
      <c r="F286" s="40">
        <f>VLOOKUP(Table2611[[#This Row],[(FIN) Käytäntö]],Table45[#All],4,FALSE)</f>
        <v>0</v>
      </c>
      <c r="G286" s="40"/>
      <c r="H286" s="40"/>
      <c r="I286" s="40" t="str">
        <f>VLOOKUP(Table2611[[#This Row],[(FIN) Käytäntö]],Table45[#All],5,FALSE)</f>
        <v>PROGRAM-3f</v>
      </c>
      <c r="J286" s="159" t="str">
        <f>VLOOKUP(Table2611[[#This Row],[(FIN) Käytäntö]],Table45[#All],6,FALSE)</f>
        <v>Vastaava</v>
      </c>
      <c r="K286" s="24"/>
      <c r="L286" s="13"/>
      <c r="M286" s="2"/>
    </row>
    <row r="287" spans="1:13" ht="13.95" customHeight="1" x14ac:dyDescent="0.3">
      <c r="A287" s="2"/>
      <c r="B287" s="23"/>
      <c r="C287" s="34" t="s">
        <v>281</v>
      </c>
      <c r="D287" s="39">
        <f>VLOOKUP(Table2611[[#This Row],[(FIN) Käytäntö]],Table45[#All],2,FALSE)</f>
        <v>0</v>
      </c>
      <c r="E287" s="40">
        <f>VLOOKUP(Table2611[[#This Row],[(FIN) Käytäntö]],Table45[#All],3,FALSE)</f>
        <v>0</v>
      </c>
      <c r="F287" s="40">
        <f>VLOOKUP(Table2611[[#This Row],[(FIN) Käytäntö]],Table45[#All],4,FALSE)</f>
        <v>0</v>
      </c>
      <c r="G287" s="40"/>
      <c r="H287" s="40"/>
      <c r="I287" s="40">
        <f>VLOOKUP(Table2611[[#This Row],[(FIN) Käytäntö]],Table45[#All],5,FALSE)</f>
        <v>0</v>
      </c>
      <c r="J287" s="159" t="str">
        <f>VLOOKUP(Table2611[[#This Row],[(FIN) Käytäntö]],Table45[#All],6,FALSE)</f>
        <v>Uusi</v>
      </c>
      <c r="K287" s="24"/>
      <c r="L287" s="13"/>
      <c r="M287" s="2"/>
    </row>
    <row r="288" spans="1:13" ht="13.95" customHeight="1" x14ac:dyDescent="0.3">
      <c r="A288" s="2"/>
      <c r="B288" s="23"/>
      <c r="C288" s="34" t="s">
        <v>282</v>
      </c>
      <c r="D288" s="39">
        <f>VLOOKUP(Table2611[[#This Row],[(FIN) Käytäntö]],Table45[#All],2,FALSE)</f>
        <v>0</v>
      </c>
      <c r="E288" s="40">
        <f>VLOOKUP(Table2611[[#This Row],[(FIN) Käytäntö]],Table45[#All],3,FALSE)</f>
        <v>0</v>
      </c>
      <c r="F288" s="40">
        <f>VLOOKUP(Table2611[[#This Row],[(FIN) Käytäntö]],Table45[#All],4,FALSE)</f>
        <v>0</v>
      </c>
      <c r="G288" s="40"/>
      <c r="H288" s="40"/>
      <c r="I288" s="40">
        <f>VLOOKUP(Table2611[[#This Row],[(FIN) Käytäntö]],Table45[#All],5,FALSE)</f>
        <v>0</v>
      </c>
      <c r="J288" s="159" t="str">
        <f>VLOOKUP(Table2611[[#This Row],[(FIN) Käytäntö]],Table45[#All],6,FALSE)</f>
        <v>Uusi</v>
      </c>
      <c r="K288" s="24"/>
      <c r="L288" s="13"/>
      <c r="M288" s="2"/>
    </row>
    <row r="289" spans="1:13" ht="13.95" customHeight="1" x14ac:dyDescent="0.3">
      <c r="A289" s="2"/>
      <c r="B289" s="23"/>
      <c r="C289" s="34" t="s">
        <v>283</v>
      </c>
      <c r="D289" s="39">
        <f>VLOOKUP(Table2611[[#This Row],[(FIN) Käytäntö]],Table45[#All],2,FALSE)</f>
        <v>0</v>
      </c>
      <c r="E289" s="40">
        <f>VLOOKUP(Table2611[[#This Row],[(FIN) Käytäntö]],Table45[#All],3,FALSE)</f>
        <v>0</v>
      </c>
      <c r="F289" s="40">
        <f>VLOOKUP(Table2611[[#This Row],[(FIN) Käytäntö]],Table45[#All],4,FALSE)</f>
        <v>0</v>
      </c>
      <c r="G289" s="40"/>
      <c r="H289" s="40"/>
      <c r="I289" s="40">
        <f>VLOOKUP(Table2611[[#This Row],[(FIN) Käytäntö]],Table45[#All],5,FALSE)</f>
        <v>0</v>
      </c>
      <c r="J289" s="159" t="str">
        <f>VLOOKUP(Table2611[[#This Row],[(FIN) Käytäntö]],Table45[#All],6,FALSE)</f>
        <v>Uusi</v>
      </c>
      <c r="K289" s="24"/>
      <c r="L289" s="13"/>
      <c r="M289" s="2"/>
    </row>
    <row r="290" spans="1:13" ht="13.95" customHeight="1" x14ac:dyDescent="0.3">
      <c r="A290" s="2"/>
      <c r="B290" s="23"/>
      <c r="C290" s="34" t="s">
        <v>284</v>
      </c>
      <c r="D290" s="39">
        <f>VLOOKUP(Table2611[[#This Row],[(FIN) Käytäntö]],Table45[#All],2,FALSE)</f>
        <v>0</v>
      </c>
      <c r="E290" s="40">
        <f>VLOOKUP(Table2611[[#This Row],[(FIN) Käytäntö]],Table45[#All],3,FALSE)</f>
        <v>0</v>
      </c>
      <c r="F290" s="40">
        <f>VLOOKUP(Table2611[[#This Row],[(FIN) Käytäntö]],Table45[#All],4,FALSE)</f>
        <v>0</v>
      </c>
      <c r="G290" s="40"/>
      <c r="H290" s="40"/>
      <c r="I290" s="40" t="str">
        <f>VLOOKUP(Table2611[[#This Row],[(FIN) Käytäntö]],Table45[#All],5,FALSE)</f>
        <v>PROGRAM-3g</v>
      </c>
      <c r="J290" s="159" t="str">
        <f>VLOOKUP(Table2611[[#This Row],[(FIN) Käytäntö]],Table45[#All],6,FALSE)</f>
        <v>Vastaava</v>
      </c>
      <c r="K290" s="24"/>
      <c r="L290" s="13"/>
      <c r="M290" s="2"/>
    </row>
    <row r="291" spans="1:13" ht="13.95" customHeight="1" x14ac:dyDescent="0.3">
      <c r="A291" s="2"/>
      <c r="B291" s="23"/>
      <c r="C291" s="34" t="s">
        <v>285</v>
      </c>
      <c r="D291" s="39">
        <f>VLOOKUP(Table2611[[#This Row],[(FIN) Käytäntö]],Table45[#All],2,FALSE)</f>
        <v>0</v>
      </c>
      <c r="E291" s="40">
        <f>VLOOKUP(Table2611[[#This Row],[(FIN) Käytäntö]],Table45[#All],3,FALSE)</f>
        <v>0</v>
      </c>
      <c r="F291" s="40">
        <f>VLOOKUP(Table2611[[#This Row],[(FIN) Käytäntö]],Table45[#All],4,FALSE)</f>
        <v>0</v>
      </c>
      <c r="G291" s="40"/>
      <c r="H291" s="40"/>
      <c r="I291" s="40" t="str">
        <f>VLOOKUP(Table2611[[#This Row],[(FIN) Käytäntö]],Table45[#All],5,FALSE)</f>
        <v>PROGRAM-3h</v>
      </c>
      <c r="J291" s="159" t="str">
        <f>VLOOKUP(Table2611[[#This Row],[(FIN) Käytäntö]],Table45[#All],6,FALSE)</f>
        <v>Vastaava</v>
      </c>
      <c r="K291" s="24"/>
      <c r="L291" s="13"/>
      <c r="M291" s="2"/>
    </row>
    <row r="292" spans="1:13" ht="13.95" customHeight="1" x14ac:dyDescent="0.3">
      <c r="A292" s="2"/>
      <c r="B292" s="23"/>
      <c r="C292" s="34" t="s">
        <v>286</v>
      </c>
      <c r="D292" s="39">
        <f>VLOOKUP(Table2611[[#This Row],[(FIN) Käytäntö]],Table45[#All],2,FALSE)</f>
        <v>0</v>
      </c>
      <c r="E292" s="40">
        <f>VLOOKUP(Table2611[[#This Row],[(FIN) Käytäntö]],Table45[#All],3,FALSE)</f>
        <v>0</v>
      </c>
      <c r="F292" s="40">
        <f>VLOOKUP(Table2611[[#This Row],[(FIN) Käytäntö]],Table45[#All],4,FALSE)</f>
        <v>0</v>
      </c>
      <c r="G292" s="40"/>
      <c r="H292" s="40"/>
      <c r="I292" s="40" t="str">
        <f>VLOOKUP(Table2611[[#This Row],[(FIN) Käytäntö]],Table45[#All],5,FALSE)</f>
        <v>PROGRAM-3j</v>
      </c>
      <c r="J292" s="159" t="str">
        <f>VLOOKUP(Table2611[[#This Row],[(FIN) Käytäntö]],Table45[#All],6,FALSE)</f>
        <v>Vastaava</v>
      </c>
      <c r="K292" s="24"/>
      <c r="L292" s="13"/>
      <c r="M292" s="2"/>
    </row>
    <row r="293" spans="1:13" ht="13.95" customHeight="1" x14ac:dyDescent="0.3">
      <c r="A293" s="2"/>
      <c r="B293" s="23"/>
      <c r="C293" s="34" t="s">
        <v>287</v>
      </c>
      <c r="D293" s="39">
        <f>VLOOKUP(Table2611[[#This Row],[(FIN) Käytäntö]],Table45[#All],2,FALSE)</f>
        <v>0</v>
      </c>
      <c r="E293" s="40">
        <f>VLOOKUP(Table2611[[#This Row],[(FIN) Käytäntö]],Table45[#All],3,FALSE)</f>
        <v>0</v>
      </c>
      <c r="F293" s="40">
        <f>VLOOKUP(Table2611[[#This Row],[(FIN) Käytäntö]],Table45[#All],4,FALSE)</f>
        <v>0</v>
      </c>
      <c r="G293" s="40"/>
      <c r="H293" s="40"/>
      <c r="I293" s="40">
        <f>VLOOKUP(Table2611[[#This Row],[(FIN) Käytäntö]],Table45[#All],5,FALSE)</f>
        <v>0</v>
      </c>
      <c r="J293" s="159" t="str">
        <f>VLOOKUP(Table2611[[#This Row],[(FIN) Käytäntö]],Table45[#All],6,FALSE)</f>
        <v>Uusi</v>
      </c>
      <c r="K293" s="24"/>
      <c r="L293" s="13"/>
      <c r="M293" s="2"/>
    </row>
    <row r="294" spans="1:13" ht="13.95" customHeight="1" x14ac:dyDescent="0.3">
      <c r="A294" s="2"/>
      <c r="B294" s="23"/>
      <c r="C294" s="34" t="s">
        <v>288</v>
      </c>
      <c r="D294" s="39">
        <f>VLOOKUP(Table2611[[#This Row],[(FIN) Käytäntö]],Table45[#All],2,FALSE)</f>
        <v>0</v>
      </c>
      <c r="E294" s="40">
        <f>VLOOKUP(Table2611[[#This Row],[(FIN) Käytäntö]],Table45[#All],3,FALSE)</f>
        <v>0</v>
      </c>
      <c r="F294" s="40">
        <f>VLOOKUP(Table2611[[#This Row],[(FIN) Käytäntö]],Table45[#All],4,FALSE)</f>
        <v>0</v>
      </c>
      <c r="G294" s="40"/>
      <c r="H294" s="40"/>
      <c r="I294" s="40" t="str">
        <f>VLOOKUP(Table2611[[#This Row],[(FIN) Käytäntö]],Table45[#All],5,FALSE)</f>
        <v>PROGRAM-3k</v>
      </c>
      <c r="J294" s="159" t="str">
        <f>VLOOKUP(Table2611[[#This Row],[(FIN) Käytäntö]],Table45[#All],6,FALSE)</f>
        <v>Vastaava</v>
      </c>
      <c r="K294" s="24"/>
      <c r="L294" s="13"/>
      <c r="M294" s="2"/>
    </row>
    <row r="295" spans="1:13" ht="13.95" customHeight="1" x14ac:dyDescent="0.3">
      <c r="A295" s="2"/>
      <c r="B295" s="23"/>
      <c r="C295" s="34" t="s">
        <v>289</v>
      </c>
      <c r="D295" s="39">
        <f>VLOOKUP(Table2611[[#This Row],[(FIN) Käytäntö]],Table45[#All],2,FALSE)</f>
        <v>0</v>
      </c>
      <c r="E295" s="40">
        <f>VLOOKUP(Table2611[[#This Row],[(FIN) Käytäntö]],Table45[#All],3,FALSE)</f>
        <v>0</v>
      </c>
      <c r="F295" s="40">
        <f>VLOOKUP(Table2611[[#This Row],[(FIN) Käytäntö]],Table45[#All],4,FALSE)</f>
        <v>0</v>
      </c>
      <c r="G295" s="40"/>
      <c r="H295" s="40"/>
      <c r="I295" s="40" t="str">
        <f>VLOOKUP(Table2611[[#This Row],[(FIN) Käytäntö]],Table45[#All],5,FALSE)</f>
        <v>PROGRAM-3l</v>
      </c>
      <c r="J295" s="159" t="str">
        <f>VLOOKUP(Table2611[[#This Row],[(FIN) Käytäntö]],Table45[#All],6,FALSE)</f>
        <v>Vastaava</v>
      </c>
      <c r="K295" s="24"/>
      <c r="L295" s="13"/>
      <c r="M295" s="2"/>
    </row>
    <row r="296" spans="1:13" ht="13.95" customHeight="1" x14ac:dyDescent="0.3">
      <c r="A296" s="2"/>
      <c r="B296" s="23"/>
      <c r="C296" s="34" t="s">
        <v>290</v>
      </c>
      <c r="D296" s="39">
        <f>VLOOKUP(Table2611[[#This Row],[(FIN) Käytäntö]],Table45[#All],2,FALSE)</f>
        <v>0</v>
      </c>
      <c r="E296" s="40">
        <f>VLOOKUP(Table2611[[#This Row],[(FIN) Käytäntö]],Table45[#All],3,FALSE)</f>
        <v>0</v>
      </c>
      <c r="F296" s="40">
        <f>VLOOKUP(Table2611[[#This Row],[(FIN) Käytäntö]],Table45[#All],4,FALSE)</f>
        <v>0</v>
      </c>
      <c r="G296" s="40"/>
      <c r="H296" s="40"/>
      <c r="I296" s="40" t="str">
        <f>VLOOKUP(Table2611[[#This Row],[(FIN) Käytäntö]],Table45[#All],5,FALSE)</f>
        <v>PROGRAM-3m</v>
      </c>
      <c r="J296" s="159" t="str">
        <f>VLOOKUP(Table2611[[#This Row],[(FIN) Käytäntö]],Table45[#All],6,FALSE)</f>
        <v>Vastaava</v>
      </c>
      <c r="K296" s="24"/>
      <c r="L296" s="13"/>
      <c r="M296" s="2"/>
    </row>
    <row r="297" spans="1:13" ht="13.95" customHeight="1" x14ac:dyDescent="0.3">
      <c r="A297" s="2"/>
      <c r="B297" s="23"/>
      <c r="C297" s="34" t="s">
        <v>291</v>
      </c>
      <c r="D297" s="39">
        <f>VLOOKUP(Table2611[[#This Row],[(FIN) Käytäntö]],Table45[#All],2,FALSE)</f>
        <v>0</v>
      </c>
      <c r="E297" s="40">
        <f>VLOOKUP(Table2611[[#This Row],[(FIN) Käytäntö]],Table45[#All],3,FALSE)</f>
        <v>0</v>
      </c>
      <c r="F297" s="40">
        <f>VLOOKUP(Table2611[[#This Row],[(FIN) Käytäntö]],Table45[#All],4,FALSE)</f>
        <v>0</v>
      </c>
      <c r="G297" s="40"/>
      <c r="H297" s="40"/>
      <c r="I297" s="40" t="str">
        <f>VLOOKUP(Table2611[[#This Row],[(FIN) Käytäntö]],Table45[#All],5,FALSE)</f>
        <v>RESPONSE-4a</v>
      </c>
      <c r="J297" s="159" t="str">
        <f>VLOOKUP(Table2611[[#This Row],[(FIN) Käytäntö]],Table45[#All],6,FALSE)</f>
        <v>Vastaava</v>
      </c>
      <c r="K297" s="24"/>
      <c r="L297" s="13"/>
      <c r="M297" s="2"/>
    </row>
    <row r="298" spans="1:13" ht="13.95" customHeight="1" x14ac:dyDescent="0.3">
      <c r="A298" s="2"/>
      <c r="B298" s="23"/>
      <c r="C298" s="34" t="s">
        <v>292</v>
      </c>
      <c r="D298" s="39">
        <f>VLOOKUP(Table2611[[#This Row],[(FIN) Käytäntö]],Table45[#All],2,FALSE)</f>
        <v>0</v>
      </c>
      <c r="E298" s="40">
        <f>VLOOKUP(Table2611[[#This Row],[(FIN) Käytäntö]],Table45[#All],3,FALSE)</f>
        <v>0</v>
      </c>
      <c r="F298" s="40">
        <f>VLOOKUP(Table2611[[#This Row],[(FIN) Käytäntö]],Table45[#All],4,FALSE)</f>
        <v>0</v>
      </c>
      <c r="G298" s="40"/>
      <c r="H298" s="40"/>
      <c r="I298" s="40" t="str">
        <f>VLOOKUP(Table2611[[#This Row],[(FIN) Käytäntö]],Table45[#All],5,FALSE)</f>
        <v>RESPONSE-4b</v>
      </c>
      <c r="J298" s="159" t="str">
        <f>VLOOKUP(Table2611[[#This Row],[(FIN) Käytäntö]],Table45[#All],6,FALSE)</f>
        <v>Vastaava</v>
      </c>
      <c r="K298" s="24"/>
      <c r="L298" s="13"/>
      <c r="M298" s="2"/>
    </row>
    <row r="299" spans="1:13" ht="13.95" customHeight="1" x14ac:dyDescent="0.3">
      <c r="A299" s="2"/>
      <c r="B299" s="23"/>
      <c r="C299" s="34" t="s">
        <v>293</v>
      </c>
      <c r="D299" s="39">
        <f>VLOOKUP(Table2611[[#This Row],[(FIN) Käytäntö]],Table45[#All],2,FALSE)</f>
        <v>0</v>
      </c>
      <c r="E299" s="40">
        <f>VLOOKUP(Table2611[[#This Row],[(FIN) Käytäntö]],Table45[#All],3,FALSE)</f>
        <v>0</v>
      </c>
      <c r="F299" s="40">
        <f>VLOOKUP(Table2611[[#This Row],[(FIN) Käytäntö]],Table45[#All],4,FALSE)</f>
        <v>0</v>
      </c>
      <c r="G299" s="40"/>
      <c r="H299" s="40"/>
      <c r="I299" s="40" t="str">
        <f>VLOOKUP(Table2611[[#This Row],[(FIN) Käytäntö]],Table45[#All],5,FALSE)</f>
        <v>RESPONSE-4e</v>
      </c>
      <c r="J299" s="159" t="str">
        <f>VLOOKUP(Table2611[[#This Row],[(FIN) Käytäntö]],Table45[#All],6,FALSE)</f>
        <v>Muuttunut</v>
      </c>
      <c r="K299" s="24"/>
      <c r="L299" s="13"/>
      <c r="M299" s="2"/>
    </row>
    <row r="300" spans="1:13" ht="13.95" customHeight="1" x14ac:dyDescent="0.3">
      <c r="A300" s="2"/>
      <c r="B300" s="23"/>
      <c r="C300" s="34" t="s">
        <v>294</v>
      </c>
      <c r="D300" s="39">
        <f>VLOOKUP(Table2611[[#This Row],[(FIN) Käytäntö]],Table45[#All],2,FALSE)</f>
        <v>0</v>
      </c>
      <c r="E300" s="40">
        <f>VLOOKUP(Table2611[[#This Row],[(FIN) Käytäntö]],Table45[#All],3,FALSE)</f>
        <v>0</v>
      </c>
      <c r="F300" s="40">
        <f>VLOOKUP(Table2611[[#This Row],[(FIN) Käytäntö]],Table45[#All],4,FALSE)</f>
        <v>0</v>
      </c>
      <c r="G300" s="40"/>
      <c r="H300" s="40"/>
      <c r="I300" s="40" t="str">
        <f>VLOOKUP(Table2611[[#This Row],[(FIN) Käytäntö]],Table45[#All],5,FALSE)</f>
        <v>RESPONSE-4c</v>
      </c>
      <c r="J300" s="159" t="str">
        <f>VLOOKUP(Table2611[[#This Row],[(FIN) Käytäntö]],Table45[#All],6,FALSE)</f>
        <v>Vastaava</v>
      </c>
      <c r="K300" s="24"/>
      <c r="L300" s="13"/>
      <c r="M300" s="2"/>
    </row>
    <row r="301" spans="1:13" ht="13.95" customHeight="1" x14ac:dyDescent="0.3">
      <c r="A301" s="2"/>
      <c r="B301" s="23"/>
      <c r="C301" s="34" t="s">
        <v>295</v>
      </c>
      <c r="D301" s="39">
        <f>VLOOKUP(Table2611[[#This Row],[(FIN) Käytäntö]],Table45[#All],2,FALSE)</f>
        <v>0</v>
      </c>
      <c r="E301" s="40">
        <f>VLOOKUP(Table2611[[#This Row],[(FIN) Käytäntö]],Table45[#All],3,FALSE)</f>
        <v>0</v>
      </c>
      <c r="F301" s="40">
        <f>VLOOKUP(Table2611[[#This Row],[(FIN) Käytäntö]],Table45[#All],4,FALSE)</f>
        <v>0</v>
      </c>
      <c r="G301" s="40"/>
      <c r="H301" s="40"/>
      <c r="I301" s="40" t="str">
        <f>VLOOKUP(Table2611[[#This Row],[(FIN) Käytäntö]],Table45[#All],5,FALSE)</f>
        <v>RESPONSE-4d</v>
      </c>
      <c r="J301" s="159" t="str">
        <f>VLOOKUP(Table2611[[#This Row],[(FIN) Käytäntö]],Table45[#All],6,FALSE)</f>
        <v>Vastaava</v>
      </c>
      <c r="K301" s="24"/>
      <c r="L301" s="13"/>
      <c r="M301" s="2"/>
    </row>
    <row r="302" spans="1:13" ht="13.95" customHeight="1" x14ac:dyDescent="0.3">
      <c r="A302" s="2"/>
      <c r="B302" s="23"/>
      <c r="C302" s="34" t="s">
        <v>296</v>
      </c>
      <c r="D302" s="39">
        <f>VLOOKUP(Table2611[[#This Row],[(FIN) Käytäntö]],Table45[#All],2,FALSE)</f>
        <v>0</v>
      </c>
      <c r="E302" s="40">
        <f>VLOOKUP(Table2611[[#This Row],[(FIN) Käytäntö]],Table45[#All],3,FALSE)</f>
        <v>0</v>
      </c>
      <c r="F302" s="40">
        <f>VLOOKUP(Table2611[[#This Row],[(FIN) Käytäntö]],Table45[#All],4,FALSE)</f>
        <v>0</v>
      </c>
      <c r="G302" s="40"/>
      <c r="H302" s="40"/>
      <c r="I302" s="40" t="str">
        <f>VLOOKUP(Table2611[[#This Row],[(FIN) Käytäntö]],Table45[#All],5,FALSE)</f>
        <v>RESPONSE-4f</v>
      </c>
      <c r="J302" s="159" t="str">
        <f>VLOOKUP(Table2611[[#This Row],[(FIN) Käytäntö]],Table45[#All],6,FALSE)</f>
        <v>Muuttunut</v>
      </c>
      <c r="K302" s="24"/>
      <c r="L302" s="13"/>
      <c r="M302" s="2"/>
    </row>
    <row r="303" spans="1:13" ht="13.95" customHeight="1" x14ac:dyDescent="0.3">
      <c r="A303" s="2"/>
      <c r="B303" s="23"/>
      <c r="C303" s="34" t="s">
        <v>297</v>
      </c>
      <c r="D303" s="39">
        <f>VLOOKUP(Table2611[[#This Row],[(FIN) Käytäntö]],Table45[#All],2,FALSE)</f>
        <v>0</v>
      </c>
      <c r="E303" s="40">
        <f>VLOOKUP(Table2611[[#This Row],[(FIN) Käytäntö]],Table45[#All],3,FALSE)</f>
        <v>0</v>
      </c>
      <c r="F303" s="40">
        <f>VLOOKUP(Table2611[[#This Row],[(FIN) Käytäntö]],Table45[#All],4,FALSE)</f>
        <v>0</v>
      </c>
      <c r="G303" s="40"/>
      <c r="H303" s="40"/>
      <c r="I303" s="40" t="str">
        <f>VLOOKUP(Table2611[[#This Row],[(FIN) Käytäntö]],Table45[#All],5,FALSE)</f>
        <v>RISK-2a</v>
      </c>
      <c r="J303" s="159" t="str">
        <f>VLOOKUP(Table2611[[#This Row],[(FIN) Käytäntö]],Table45[#All],6,FALSE)</f>
        <v>Muuttunut</v>
      </c>
      <c r="K303" s="24"/>
      <c r="L303" s="13"/>
      <c r="M303" s="2"/>
    </row>
    <row r="304" spans="1:13" ht="13.95" customHeight="1" x14ac:dyDescent="0.3">
      <c r="A304" s="2"/>
      <c r="B304" s="23"/>
      <c r="C304" s="34" t="s">
        <v>298</v>
      </c>
      <c r="D304" s="39">
        <f>VLOOKUP(Table2611[[#This Row],[(FIN) Käytäntö]],Table45[#All],2,FALSE)</f>
        <v>0</v>
      </c>
      <c r="E304" s="40">
        <f>VLOOKUP(Table2611[[#This Row],[(FIN) Käytäntö]],Table45[#All],3,FALSE)</f>
        <v>0</v>
      </c>
      <c r="F304" s="40">
        <f>VLOOKUP(Table2611[[#This Row],[(FIN) Käytäntö]],Table45[#All],4,FALSE)</f>
        <v>0</v>
      </c>
      <c r="G304" s="40"/>
      <c r="H304" s="40"/>
      <c r="I304" s="40" t="str">
        <f>VLOOKUP(Table2611[[#This Row],[(FIN) Käytäntö]],Table45[#All],5,FALSE)</f>
        <v>RISK-2d</v>
      </c>
      <c r="J304" s="159" t="str">
        <f>VLOOKUP(Table2611[[#This Row],[(FIN) Käytäntö]],Table45[#All],6,FALSE)</f>
        <v>Muuttunut</v>
      </c>
      <c r="K304" s="24"/>
      <c r="L304" s="13"/>
      <c r="M304" s="2"/>
    </row>
    <row r="305" spans="1:13" ht="13.95" customHeight="1" x14ac:dyDescent="0.3">
      <c r="A305" s="2"/>
      <c r="B305" s="23"/>
      <c r="C305" s="34" t="s">
        <v>299</v>
      </c>
      <c r="D305" s="39">
        <f>VLOOKUP(Table2611[[#This Row],[(FIN) Käytäntö]],Table45[#All],2,FALSE)</f>
        <v>0</v>
      </c>
      <c r="E305" s="40">
        <f>VLOOKUP(Table2611[[#This Row],[(FIN) Käytäntö]],Table45[#All],3,FALSE)</f>
        <v>0</v>
      </c>
      <c r="F305" s="40">
        <f>VLOOKUP(Table2611[[#This Row],[(FIN) Käytäntö]],Table45[#All],4,FALSE)</f>
        <v>0</v>
      </c>
      <c r="G305" s="40"/>
      <c r="H305" s="40"/>
      <c r="I305" s="40">
        <f>VLOOKUP(Table2611[[#This Row],[(FIN) Käytäntö]],Table45[#All],5,FALSE)</f>
        <v>0</v>
      </c>
      <c r="J305" s="159" t="str">
        <f>VLOOKUP(Table2611[[#This Row],[(FIN) Käytäntö]],Table45[#All],6,FALSE)</f>
        <v>Uusi</v>
      </c>
      <c r="K305" s="24"/>
      <c r="L305" s="13"/>
      <c r="M305" s="2"/>
    </row>
    <row r="306" spans="1:13" ht="13.95" customHeight="1" x14ac:dyDescent="0.3">
      <c r="A306" s="2"/>
      <c r="B306" s="23"/>
      <c r="C306" s="34" t="s">
        <v>300</v>
      </c>
      <c r="D306" s="39">
        <f>VLOOKUP(Table2611[[#This Row],[(FIN) Käytäntö]],Table45[#All],2,FALSE)</f>
        <v>0</v>
      </c>
      <c r="E306" s="40">
        <f>VLOOKUP(Table2611[[#This Row],[(FIN) Käytäntö]],Table45[#All],3,FALSE)</f>
        <v>0</v>
      </c>
      <c r="F306" s="40">
        <f>VLOOKUP(Table2611[[#This Row],[(FIN) Käytäntö]],Table45[#All],4,FALSE)</f>
        <v>0</v>
      </c>
      <c r="G306" s="40"/>
      <c r="H306" s="40"/>
      <c r="I306" s="40">
        <f>VLOOKUP(Table2611[[#This Row],[(FIN) Käytäntö]],Table45[#All],5,FALSE)</f>
        <v>0</v>
      </c>
      <c r="J306" s="159" t="str">
        <f>VLOOKUP(Table2611[[#This Row],[(FIN) Käytäntö]],Table45[#All],6,FALSE)</f>
        <v>Uusi</v>
      </c>
      <c r="K306" s="24"/>
      <c r="L306" s="13"/>
      <c r="M306" s="2"/>
    </row>
    <row r="307" spans="1:13" ht="13.95" customHeight="1" x14ac:dyDescent="0.3">
      <c r="A307" s="2"/>
      <c r="B307" s="23"/>
      <c r="C307" s="34" t="s">
        <v>301</v>
      </c>
      <c r="D307" s="39">
        <f>VLOOKUP(Table2611[[#This Row],[(FIN) Käytäntö]],Table45[#All],2,FALSE)</f>
        <v>0</v>
      </c>
      <c r="E307" s="40">
        <f>VLOOKUP(Table2611[[#This Row],[(FIN) Käytäntö]],Table45[#All],3,FALSE)</f>
        <v>0</v>
      </c>
      <c r="F307" s="40">
        <f>VLOOKUP(Table2611[[#This Row],[(FIN) Käytäntö]],Table45[#All],4,FALSE)</f>
        <v>0</v>
      </c>
      <c r="G307" s="40"/>
      <c r="H307" s="40"/>
      <c r="I307" s="40" t="str">
        <f>VLOOKUP(Table2611[[#This Row],[(FIN) Käytäntö]],Table45[#All],5,FALSE)</f>
        <v>RISK-1h</v>
      </c>
      <c r="J307" s="159" t="str">
        <f>VLOOKUP(Table2611[[#This Row],[(FIN) Käytäntö]],Table45[#All],6,FALSE)</f>
        <v>Muuttunut</v>
      </c>
      <c r="K307" s="24"/>
      <c r="L307" s="13"/>
      <c r="M307" s="2"/>
    </row>
    <row r="308" spans="1:13" ht="13.95" customHeight="1" x14ac:dyDescent="0.3">
      <c r="A308" s="2"/>
      <c r="B308" s="23"/>
      <c r="C308" s="34" t="s">
        <v>302</v>
      </c>
      <c r="D308" s="39">
        <f>VLOOKUP(Table2611[[#This Row],[(FIN) Käytäntö]],Table45[#All],2,FALSE)</f>
        <v>0</v>
      </c>
      <c r="E308" s="40">
        <f>VLOOKUP(Table2611[[#This Row],[(FIN) Käytäntö]],Table45[#All],3,FALSE)</f>
        <v>0</v>
      </c>
      <c r="F308" s="40">
        <f>VLOOKUP(Table2611[[#This Row],[(FIN) Käytäntö]],Table45[#All],4,FALSE)</f>
        <v>0</v>
      </c>
      <c r="G308" s="40"/>
      <c r="H308" s="40"/>
      <c r="I308" s="40">
        <f>VLOOKUP(Table2611[[#This Row],[(FIN) Käytäntö]],Table45[#All],5,FALSE)</f>
        <v>0</v>
      </c>
      <c r="J308" s="159" t="str">
        <f>VLOOKUP(Table2611[[#This Row],[(FIN) Käytäntö]],Table45[#All],6,FALSE)</f>
        <v>Uusi</v>
      </c>
      <c r="K308" s="24"/>
      <c r="L308" s="13"/>
      <c r="M308" s="2"/>
    </row>
    <row r="309" spans="1:13" ht="13.95" customHeight="1" x14ac:dyDescent="0.3">
      <c r="A309" s="2"/>
      <c r="B309" s="23"/>
      <c r="C309" s="34" t="s">
        <v>303</v>
      </c>
      <c r="D309" s="39">
        <f>VLOOKUP(Table2611[[#This Row],[(FIN) Käytäntö]],Table45[#All],2,FALSE)</f>
        <v>0</v>
      </c>
      <c r="E309" s="40">
        <f>VLOOKUP(Table2611[[#This Row],[(FIN) Käytäntö]],Table45[#All],3,FALSE)</f>
        <v>0</v>
      </c>
      <c r="F309" s="40">
        <f>VLOOKUP(Table2611[[#This Row],[(FIN) Käytäntö]],Table45[#All],4,FALSE)</f>
        <v>0</v>
      </c>
      <c r="G309" s="40"/>
      <c r="H309" s="40"/>
      <c r="I309" s="40" t="str">
        <f>VLOOKUP(Table2611[[#This Row],[(FIN) Käytäntö]],Table45[#All],5,FALSE)</f>
        <v>RISK-1a</v>
      </c>
      <c r="J309" s="159" t="str">
        <f>VLOOKUP(Table2611[[#This Row],[(FIN) Käytäntö]],Table45[#All],6,FALSE)</f>
        <v>Vastaava</v>
      </c>
      <c r="K309" s="24"/>
      <c r="L309" s="13"/>
      <c r="M309" s="2"/>
    </row>
    <row r="310" spans="1:13" ht="13.95" customHeight="1" x14ac:dyDescent="0.3">
      <c r="A310" s="2"/>
      <c r="B310" s="23"/>
      <c r="C310" s="34" t="s">
        <v>304</v>
      </c>
      <c r="D310" s="39">
        <f>VLOOKUP(Table2611[[#This Row],[(FIN) Käytäntö]],Table45[#All],2,FALSE)</f>
        <v>0</v>
      </c>
      <c r="E310" s="40">
        <f>VLOOKUP(Table2611[[#This Row],[(FIN) Käytäntö]],Table45[#All],3,FALSE)</f>
        <v>0</v>
      </c>
      <c r="F310" s="40">
        <f>VLOOKUP(Table2611[[#This Row],[(FIN) Käytäntö]],Table45[#All],4,FALSE)</f>
        <v>0</v>
      </c>
      <c r="G310" s="40"/>
      <c r="H310" s="40"/>
      <c r="I310" s="40">
        <f>VLOOKUP(Table2611[[#This Row],[(FIN) Käytäntö]],Table45[#All],5,FALSE)</f>
        <v>0</v>
      </c>
      <c r="J310" s="159" t="str">
        <f>VLOOKUP(Table2611[[#This Row],[(FIN) Käytäntö]],Table45[#All],6,FALSE)</f>
        <v>Uusi</v>
      </c>
      <c r="K310" s="24"/>
      <c r="L310" s="13"/>
      <c r="M310" s="2"/>
    </row>
    <row r="311" spans="1:13" ht="13.95" customHeight="1" x14ac:dyDescent="0.3">
      <c r="A311" s="2"/>
      <c r="B311" s="23"/>
      <c r="C311" s="34" t="s">
        <v>305</v>
      </c>
      <c r="D311" s="39">
        <f>VLOOKUP(Table2611[[#This Row],[(FIN) Käytäntö]],Table45[#All],2,FALSE)</f>
        <v>0</v>
      </c>
      <c r="E311" s="40">
        <f>VLOOKUP(Table2611[[#This Row],[(FIN) Käytäntö]],Table45[#All],3,FALSE)</f>
        <v>0</v>
      </c>
      <c r="F311" s="40">
        <f>VLOOKUP(Table2611[[#This Row],[(FIN) Käytäntö]],Table45[#All],4,FALSE)</f>
        <v>0</v>
      </c>
      <c r="G311" s="40"/>
      <c r="H311" s="40"/>
      <c r="I311" s="40">
        <f>VLOOKUP(Table2611[[#This Row],[(FIN) Käytäntö]],Table45[#All],5,FALSE)</f>
        <v>0</v>
      </c>
      <c r="J311" s="159" t="str">
        <f>VLOOKUP(Table2611[[#This Row],[(FIN) Käytäntö]],Table45[#All],6,FALSE)</f>
        <v>Uusi</v>
      </c>
      <c r="K311" s="24"/>
      <c r="L311" s="13"/>
      <c r="M311" s="2"/>
    </row>
    <row r="312" spans="1:13" ht="13.95" customHeight="1" x14ac:dyDescent="0.3">
      <c r="A312" s="2"/>
      <c r="B312" s="23"/>
      <c r="C312" s="34" t="s">
        <v>306</v>
      </c>
      <c r="D312" s="39">
        <f>VLOOKUP(Table2611[[#This Row],[(FIN) Käytäntö]],Table45[#All],2,FALSE)</f>
        <v>0</v>
      </c>
      <c r="E312" s="40">
        <f>VLOOKUP(Table2611[[#This Row],[(FIN) Käytäntö]],Table45[#All],3,FALSE)</f>
        <v>0</v>
      </c>
      <c r="F312" s="40">
        <f>VLOOKUP(Table2611[[#This Row],[(FIN) Käytäntö]],Table45[#All],4,FALSE)</f>
        <v>0</v>
      </c>
      <c r="G312" s="40"/>
      <c r="H312" s="40"/>
      <c r="I312" s="40">
        <f>VLOOKUP(Table2611[[#This Row],[(FIN) Käytäntö]],Table45[#All],5,FALSE)</f>
        <v>0</v>
      </c>
      <c r="J312" s="159" t="str">
        <f>VLOOKUP(Table2611[[#This Row],[(FIN) Käytäntö]],Table45[#All],6,FALSE)</f>
        <v>Uusi</v>
      </c>
      <c r="K312" s="24"/>
      <c r="L312" s="13"/>
      <c r="M312" s="2"/>
    </row>
    <row r="313" spans="1:13" ht="13.95" customHeight="1" x14ac:dyDescent="0.3">
      <c r="A313" s="2"/>
      <c r="B313" s="23"/>
      <c r="C313" s="34" t="s">
        <v>307</v>
      </c>
      <c r="D313" s="39">
        <f>VLOOKUP(Table2611[[#This Row],[(FIN) Käytäntö]],Table45[#All],2,FALSE)</f>
        <v>0</v>
      </c>
      <c r="E313" s="40">
        <f>VLOOKUP(Table2611[[#This Row],[(FIN) Käytäntö]],Table45[#All],3,FALSE)</f>
        <v>0</v>
      </c>
      <c r="F313" s="40">
        <f>VLOOKUP(Table2611[[#This Row],[(FIN) Käytäntö]],Table45[#All],4,FALSE)</f>
        <v>0</v>
      </c>
      <c r="G313" s="40"/>
      <c r="H313" s="40"/>
      <c r="I313" s="40" t="str">
        <f>VLOOKUP(Table2611[[#This Row],[(FIN) Käytäntö]],Table45[#All],5,FALSE)</f>
        <v>RISK-1d</v>
      </c>
      <c r="J313" s="159" t="str">
        <f>VLOOKUP(Table2611[[#This Row],[(FIN) Käytäntö]],Table45[#All],6,FALSE)</f>
        <v>Muuttunut</v>
      </c>
      <c r="K313" s="24"/>
      <c r="L313" s="13"/>
      <c r="M313" s="2"/>
    </row>
    <row r="314" spans="1:13" ht="13.95" customHeight="1" x14ac:dyDescent="0.3">
      <c r="A314" s="2"/>
      <c r="B314" s="23"/>
      <c r="C314" s="34" t="s">
        <v>308</v>
      </c>
      <c r="D314" s="39">
        <f>VLOOKUP(Table2611[[#This Row],[(FIN) Käytäntö]],Table45[#All],2,FALSE)</f>
        <v>0</v>
      </c>
      <c r="E314" s="40">
        <f>VLOOKUP(Table2611[[#This Row],[(FIN) Käytäntö]],Table45[#All],3,FALSE)</f>
        <v>0</v>
      </c>
      <c r="F314" s="40">
        <f>VLOOKUP(Table2611[[#This Row],[(FIN) Käytäntö]],Table45[#All],4,FALSE)</f>
        <v>0</v>
      </c>
      <c r="G314" s="40"/>
      <c r="H314" s="40"/>
      <c r="I314" s="40">
        <f>VLOOKUP(Table2611[[#This Row],[(FIN) Käytäntö]],Table45[#All],5,FALSE)</f>
        <v>0</v>
      </c>
      <c r="J314" s="159" t="str">
        <f>VLOOKUP(Table2611[[#This Row],[(FIN) Käytäntö]],Table45[#All],6,FALSE)</f>
        <v>Uusi</v>
      </c>
      <c r="K314" s="24"/>
      <c r="L314" s="13"/>
      <c r="M314" s="2"/>
    </row>
    <row r="315" spans="1:13" ht="13.95" customHeight="1" x14ac:dyDescent="0.3">
      <c r="A315" s="2"/>
      <c r="B315" s="23"/>
      <c r="C315" s="34" t="s">
        <v>309</v>
      </c>
      <c r="D315" s="39">
        <f>VLOOKUP(Table2611[[#This Row],[(FIN) Käytäntö]],Table45[#All],2,FALSE)</f>
        <v>0</v>
      </c>
      <c r="E315" s="40">
        <f>VLOOKUP(Table2611[[#This Row],[(FIN) Käytäntö]],Table45[#All],3,FALSE)</f>
        <v>0</v>
      </c>
      <c r="F315" s="40">
        <f>VLOOKUP(Table2611[[#This Row],[(FIN) Käytäntö]],Table45[#All],4,FALSE)</f>
        <v>0</v>
      </c>
      <c r="G315" s="40"/>
      <c r="H315" s="40"/>
      <c r="I315" s="40" t="str">
        <f>VLOOKUP(Table2611[[#This Row],[(FIN) Käytäntö]],Table45[#All],5,FALSE)</f>
        <v>RISK-1c</v>
      </c>
      <c r="J315" s="159" t="str">
        <f>VLOOKUP(Table2611[[#This Row],[(FIN) Käytäntö]],Table45[#All],6,FALSE)</f>
        <v>Muuttunut</v>
      </c>
      <c r="K315" s="24"/>
      <c r="L315" s="13"/>
      <c r="M315" s="2"/>
    </row>
    <row r="316" spans="1:13" ht="13.95" customHeight="1" x14ac:dyDescent="0.3">
      <c r="A316" s="2"/>
      <c r="B316" s="23"/>
      <c r="C316" s="34" t="s">
        <v>310</v>
      </c>
      <c r="D316" s="39">
        <f>VLOOKUP(Table2611[[#This Row],[(FIN) Käytäntö]],Table45[#All],2,FALSE)</f>
        <v>0</v>
      </c>
      <c r="E316" s="40">
        <f>VLOOKUP(Table2611[[#This Row],[(FIN) Käytäntö]],Table45[#All],3,FALSE)</f>
        <v>0</v>
      </c>
      <c r="F316" s="40">
        <f>VLOOKUP(Table2611[[#This Row],[(FIN) Käytäntö]],Table45[#All],4,FALSE)</f>
        <v>0</v>
      </c>
      <c r="G316" s="40"/>
      <c r="H316" s="40"/>
      <c r="I316" s="40" t="str">
        <f>VLOOKUP(Table2611[[#This Row],[(FIN) Käytäntö]],Table45[#All],5,FALSE)</f>
        <v>RISK-1g</v>
      </c>
      <c r="J316" s="159" t="str">
        <f>VLOOKUP(Table2611[[#This Row],[(FIN) Käytäntö]],Table45[#All],6,FALSE)</f>
        <v>Muuttunut</v>
      </c>
      <c r="K316" s="24"/>
      <c r="L316" s="13"/>
      <c r="M316" s="2"/>
    </row>
    <row r="317" spans="1:13" ht="13.95" customHeight="1" x14ac:dyDescent="0.3">
      <c r="A317" s="2"/>
      <c r="B317" s="23"/>
      <c r="C317" s="34" t="s">
        <v>311</v>
      </c>
      <c r="D317" s="39">
        <f>VLOOKUP(Table2611[[#This Row],[(FIN) Käytäntö]],Table45[#All],2,FALSE)</f>
        <v>0</v>
      </c>
      <c r="E317" s="40">
        <f>VLOOKUP(Table2611[[#This Row],[(FIN) Käytäntö]],Table45[#All],3,FALSE)</f>
        <v>0</v>
      </c>
      <c r="F317" s="40">
        <f>VLOOKUP(Table2611[[#This Row],[(FIN) Käytäntö]],Table45[#All],4,FALSE)</f>
        <v>0</v>
      </c>
      <c r="G317" s="40"/>
      <c r="H317" s="40"/>
      <c r="I317" s="40">
        <f>VLOOKUP(Table2611[[#This Row],[(FIN) Käytäntö]],Table45[#All],5,FALSE)</f>
        <v>0</v>
      </c>
      <c r="J317" s="159" t="str">
        <f>VLOOKUP(Table2611[[#This Row],[(FIN) Käytäntö]],Table45[#All],6,FALSE)</f>
        <v>Uusi</v>
      </c>
      <c r="K317" s="24"/>
      <c r="L317" s="13"/>
      <c r="M317" s="2"/>
    </row>
    <row r="318" spans="1:13" ht="13.95" customHeight="1" x14ac:dyDescent="0.3">
      <c r="A318" s="2"/>
      <c r="B318" s="23"/>
      <c r="C318" s="34" t="s">
        <v>312</v>
      </c>
      <c r="D318" s="39">
        <f>VLOOKUP(Table2611[[#This Row],[(FIN) Käytäntö]],Table45[#All],2,FALSE)</f>
        <v>0</v>
      </c>
      <c r="E318" s="40">
        <f>VLOOKUP(Table2611[[#This Row],[(FIN) Käytäntö]],Table45[#All],3,FALSE)</f>
        <v>0</v>
      </c>
      <c r="F318" s="40">
        <f>VLOOKUP(Table2611[[#This Row],[(FIN) Käytäntö]],Table45[#All],4,FALSE)</f>
        <v>0</v>
      </c>
      <c r="G318" s="40"/>
      <c r="H318" s="40"/>
      <c r="I318" s="40">
        <f>VLOOKUP(Table2611[[#This Row],[(FIN) Käytäntö]],Table45[#All],5,FALSE)</f>
        <v>0</v>
      </c>
      <c r="J318" s="159" t="str">
        <f>VLOOKUP(Table2611[[#This Row],[(FIN) Käytäntö]],Table45[#All],6,FALSE)</f>
        <v>Uusi</v>
      </c>
      <c r="K318" s="24"/>
      <c r="L318" s="13"/>
      <c r="M318" s="2"/>
    </row>
    <row r="319" spans="1:13" ht="13.95" customHeight="1" x14ac:dyDescent="0.3">
      <c r="A319" s="2"/>
      <c r="B319" s="23"/>
      <c r="C319" s="34" t="s">
        <v>313</v>
      </c>
      <c r="D319" s="39">
        <f>VLOOKUP(Table2611[[#This Row],[(FIN) Käytäntö]],Table45[#All],2,FALSE)</f>
        <v>0</v>
      </c>
      <c r="E319" s="40">
        <f>VLOOKUP(Table2611[[#This Row],[(FIN) Käytäntö]],Table45[#All],3,FALSE)</f>
        <v>0</v>
      </c>
      <c r="F319" s="40">
        <f>VLOOKUP(Table2611[[#This Row],[(FIN) Käytäntö]],Table45[#All],4,FALSE)</f>
        <v>0</v>
      </c>
      <c r="G319" s="40"/>
      <c r="H319" s="40"/>
      <c r="I319" s="40">
        <f>VLOOKUP(Table2611[[#This Row],[(FIN) Käytäntö]],Table45[#All],5,FALSE)</f>
        <v>0</v>
      </c>
      <c r="J319" s="159" t="str">
        <f>VLOOKUP(Table2611[[#This Row],[(FIN) Käytäntö]],Table45[#All],6,FALSE)</f>
        <v>Uusi</v>
      </c>
      <c r="K319" s="24"/>
      <c r="L319" s="13"/>
      <c r="M319" s="2"/>
    </row>
    <row r="320" spans="1:13" ht="13.95" customHeight="1" x14ac:dyDescent="0.3">
      <c r="A320" s="2"/>
      <c r="B320" s="23"/>
      <c r="C320" s="34" t="s">
        <v>314</v>
      </c>
      <c r="D320" s="39">
        <f>VLOOKUP(Table2611[[#This Row],[(FIN) Käytäntö]],Table45[#All],2,FALSE)</f>
        <v>0</v>
      </c>
      <c r="E320" s="40">
        <f>VLOOKUP(Table2611[[#This Row],[(FIN) Käytäntö]],Table45[#All],3,FALSE)</f>
        <v>0</v>
      </c>
      <c r="F320" s="40">
        <f>VLOOKUP(Table2611[[#This Row],[(FIN) Käytäntö]],Table45[#All],4,FALSE)</f>
        <v>0</v>
      </c>
      <c r="G320" s="40"/>
      <c r="H320" s="40"/>
      <c r="I320" s="40" t="str">
        <f>VLOOKUP(Table2611[[#This Row],[(FIN) Käytäntö]],Table45[#All],5,FALSE)</f>
        <v>RISK-1i</v>
      </c>
      <c r="J320" s="159" t="str">
        <f>VLOOKUP(Table2611[[#This Row],[(FIN) Käytäntö]],Table45[#All],6,FALSE)</f>
        <v>Muuttunut</v>
      </c>
      <c r="K320" s="24"/>
      <c r="L320" s="13"/>
      <c r="M320" s="2"/>
    </row>
    <row r="321" spans="1:13" ht="13.95" customHeight="1" x14ac:dyDescent="0.3">
      <c r="A321" s="2"/>
      <c r="B321" s="23"/>
      <c r="C321" s="34" t="s">
        <v>315</v>
      </c>
      <c r="D321" s="39">
        <f>VLOOKUP(Table2611[[#This Row],[(FIN) Käytäntö]],Table45[#All],2,FALSE)</f>
        <v>0</v>
      </c>
      <c r="E321" s="40">
        <f>VLOOKUP(Table2611[[#This Row],[(FIN) Käytäntö]],Table45[#All],3,FALSE)</f>
        <v>0</v>
      </c>
      <c r="F321" s="40">
        <f>VLOOKUP(Table2611[[#This Row],[(FIN) Käytäntö]],Table45[#All],4,FALSE)</f>
        <v>0</v>
      </c>
      <c r="G321" s="40"/>
      <c r="H321" s="40"/>
      <c r="I321" s="40">
        <f>VLOOKUP(Table2611[[#This Row],[(FIN) Käytäntö]],Table45[#All],5,FALSE)</f>
        <v>0</v>
      </c>
      <c r="J321" s="159" t="str">
        <f>VLOOKUP(Table2611[[#This Row],[(FIN) Käytäntö]],Table45[#All],6,FALSE)</f>
        <v>Uusi</v>
      </c>
      <c r="K321" s="24"/>
      <c r="L321" s="13"/>
      <c r="M321" s="2"/>
    </row>
    <row r="322" spans="1:13" ht="13.95" customHeight="1" x14ac:dyDescent="0.3">
      <c r="A322" s="2"/>
      <c r="B322" s="23"/>
      <c r="C322" s="34" t="s">
        <v>316</v>
      </c>
      <c r="D322" s="39">
        <f>VLOOKUP(Table2611[[#This Row],[(FIN) Käytäntö]],Table45[#All],2,FALSE)</f>
        <v>0</v>
      </c>
      <c r="E322" s="40">
        <f>VLOOKUP(Table2611[[#This Row],[(FIN) Käytäntö]],Table45[#All],3,FALSE)</f>
        <v>0</v>
      </c>
      <c r="F322" s="40">
        <f>VLOOKUP(Table2611[[#This Row],[(FIN) Käytäntö]],Table45[#All],4,FALSE)</f>
        <v>0</v>
      </c>
      <c r="G322" s="40"/>
      <c r="H322" s="40"/>
      <c r="I322" s="40" t="str">
        <f>VLOOKUP(Table2611[[#This Row],[(FIN) Käytäntö]],Table45[#All],5,FALSE)</f>
        <v>RISK-1e</v>
      </c>
      <c r="J322" s="159" t="str">
        <f>VLOOKUP(Table2611[[#This Row],[(FIN) Käytäntö]],Table45[#All],6,FALSE)</f>
        <v>Muuttunut</v>
      </c>
      <c r="K322" s="24"/>
      <c r="L322" s="13"/>
      <c r="M322" s="2"/>
    </row>
    <row r="323" spans="1:13" ht="13.95" customHeight="1" x14ac:dyDescent="0.3">
      <c r="A323" s="2"/>
      <c r="B323" s="23"/>
      <c r="C323" s="34" t="s">
        <v>317</v>
      </c>
      <c r="D323" s="39">
        <f>VLOOKUP(Table2611[[#This Row],[(FIN) Käytäntö]],Table45[#All],2,FALSE)</f>
        <v>0</v>
      </c>
      <c r="E323" s="40">
        <f>VLOOKUP(Table2611[[#This Row],[(FIN) Käytäntö]],Table45[#All],3,FALSE)</f>
        <v>0</v>
      </c>
      <c r="F323" s="40">
        <f>VLOOKUP(Table2611[[#This Row],[(FIN) Käytäntö]],Table45[#All],4,FALSE)</f>
        <v>0</v>
      </c>
      <c r="G323" s="40"/>
      <c r="H323" s="40"/>
      <c r="I323" s="40" t="str">
        <f>VLOOKUP(Table2611[[#This Row],[(FIN) Käytäntö]],Table45[#All],5,FALSE)</f>
        <v>RISK-2b</v>
      </c>
      <c r="J323" s="159" t="str">
        <f>VLOOKUP(Table2611[[#This Row],[(FIN) Käytäntö]],Table45[#All],6,FALSE)</f>
        <v>Muuttunut</v>
      </c>
      <c r="K323" s="24"/>
      <c r="L323" s="13"/>
      <c r="M323" s="2"/>
    </row>
    <row r="324" spans="1:13" ht="13.95" customHeight="1" x14ac:dyDescent="0.3">
      <c r="A324" s="2"/>
      <c r="B324" s="23"/>
      <c r="C324" s="34" t="s">
        <v>318</v>
      </c>
      <c r="D324" s="39">
        <f>VLOOKUP(Table2611[[#This Row],[(FIN) Käytäntö]],Table45[#All],2,FALSE)</f>
        <v>0</v>
      </c>
      <c r="E324" s="40">
        <f>VLOOKUP(Table2611[[#This Row],[(FIN) Käytäntö]],Table45[#All],3,FALSE)</f>
        <v>0</v>
      </c>
      <c r="F324" s="40">
        <f>VLOOKUP(Table2611[[#This Row],[(FIN) Käytäntö]],Table45[#All],4,FALSE)</f>
        <v>0</v>
      </c>
      <c r="G324" s="40"/>
      <c r="H324" s="40"/>
      <c r="I324" s="40">
        <f>VLOOKUP(Table2611[[#This Row],[(FIN) Käytäntö]],Table45[#All],5,FALSE)</f>
        <v>0</v>
      </c>
      <c r="J324" s="159" t="str">
        <f>VLOOKUP(Table2611[[#This Row],[(FIN) Käytäntö]],Table45[#All],6,FALSE)</f>
        <v>Uusi</v>
      </c>
      <c r="K324" s="24"/>
      <c r="L324" s="13"/>
      <c r="M324" s="2"/>
    </row>
    <row r="325" spans="1:13" ht="13.95" customHeight="1" x14ac:dyDescent="0.3">
      <c r="A325" s="2"/>
      <c r="B325" s="23"/>
      <c r="C325" s="34" t="s">
        <v>319</v>
      </c>
      <c r="D325" s="39">
        <f>VLOOKUP(Table2611[[#This Row],[(FIN) Käytäntö]],Table45[#All],2,FALSE)</f>
        <v>0</v>
      </c>
      <c r="E325" s="40">
        <f>VLOOKUP(Table2611[[#This Row],[(FIN) Käytäntö]],Table45[#All],3,FALSE)</f>
        <v>0</v>
      </c>
      <c r="F325" s="40">
        <f>VLOOKUP(Table2611[[#This Row],[(FIN) Käytäntö]],Table45[#All],4,FALSE)</f>
        <v>0</v>
      </c>
      <c r="G325" s="40"/>
      <c r="H325" s="40"/>
      <c r="I325" s="40">
        <f>VLOOKUP(Table2611[[#This Row],[(FIN) Käytäntö]],Table45[#All],5,FALSE)</f>
        <v>0</v>
      </c>
      <c r="J325" s="159" t="str">
        <f>VLOOKUP(Table2611[[#This Row],[(FIN) Käytäntö]],Table45[#All],6,FALSE)</f>
        <v>Uusi</v>
      </c>
      <c r="K325" s="24"/>
      <c r="L325" s="13"/>
      <c r="M325" s="2"/>
    </row>
    <row r="326" spans="1:13" ht="13.95" customHeight="1" x14ac:dyDescent="0.3">
      <c r="A326" s="2"/>
      <c r="B326" s="23"/>
      <c r="C326" s="34" t="s">
        <v>320</v>
      </c>
      <c r="D326" s="39">
        <f>VLOOKUP(Table2611[[#This Row],[(FIN) Käytäntö]],Table45[#All],2,FALSE)</f>
        <v>0</v>
      </c>
      <c r="E326" s="40">
        <f>VLOOKUP(Table2611[[#This Row],[(FIN) Käytäntö]],Table45[#All],3,FALSE)</f>
        <v>0</v>
      </c>
      <c r="F326" s="40">
        <f>VLOOKUP(Table2611[[#This Row],[(FIN) Käytäntö]],Table45[#All],4,FALSE)</f>
        <v>0</v>
      </c>
      <c r="G326" s="40"/>
      <c r="H326" s="40"/>
      <c r="I326" s="40">
        <f>VLOOKUP(Table2611[[#This Row],[(FIN) Käytäntö]],Table45[#All],5,FALSE)</f>
        <v>0</v>
      </c>
      <c r="J326" s="159" t="str">
        <f>VLOOKUP(Table2611[[#This Row],[(FIN) Käytäntö]],Table45[#All],6,FALSE)</f>
        <v>Uusi</v>
      </c>
      <c r="K326" s="24"/>
      <c r="L326" s="13"/>
      <c r="M326" s="2"/>
    </row>
    <row r="327" spans="1:13" ht="13.95" customHeight="1" x14ac:dyDescent="0.3">
      <c r="A327" s="2"/>
      <c r="B327" s="23"/>
      <c r="C327" s="34" t="s">
        <v>321</v>
      </c>
      <c r="D327" s="39">
        <f>VLOOKUP(Table2611[[#This Row],[(FIN) Käytäntö]],Table45[#All],2,FALSE)</f>
        <v>0</v>
      </c>
      <c r="E327" s="40">
        <f>VLOOKUP(Table2611[[#This Row],[(FIN) Käytäntö]],Table45[#All],3,FALSE)</f>
        <v>0</v>
      </c>
      <c r="F327" s="40">
        <f>VLOOKUP(Table2611[[#This Row],[(FIN) Käytäntö]],Table45[#All],4,FALSE)</f>
        <v>0</v>
      </c>
      <c r="G327" s="40"/>
      <c r="H327" s="40"/>
      <c r="I327" s="40" t="str">
        <f>VLOOKUP(Table2611[[#This Row],[(FIN) Käytäntö]],Table45[#All],5,FALSE)</f>
        <v>RISK-1f</v>
      </c>
      <c r="J327" s="159" t="str">
        <f>VLOOKUP(Table2611[[#This Row],[(FIN) Käytäntö]],Table45[#All],6,FALSE)</f>
        <v>Muuttunut</v>
      </c>
      <c r="K327" s="24"/>
      <c r="L327" s="13"/>
      <c r="M327" s="2"/>
    </row>
    <row r="328" spans="1:13" ht="13.95" customHeight="1" x14ac:dyDescent="0.3">
      <c r="A328" s="2"/>
      <c r="B328" s="23"/>
      <c r="C328" s="34" t="s">
        <v>322</v>
      </c>
      <c r="D328" s="39">
        <f>VLOOKUP(Table2611[[#This Row],[(FIN) Käytäntö]],Table45[#All],2,FALSE)</f>
        <v>0</v>
      </c>
      <c r="E328" s="40">
        <f>VLOOKUP(Table2611[[#This Row],[(FIN) Käytäntö]],Table45[#All],3,FALSE)</f>
        <v>0</v>
      </c>
      <c r="F328" s="40">
        <f>VLOOKUP(Table2611[[#This Row],[(FIN) Käytäntö]],Table45[#All],4,FALSE)</f>
        <v>0</v>
      </c>
      <c r="G328" s="40"/>
      <c r="H328" s="40"/>
      <c r="I328" s="40">
        <f>VLOOKUP(Table2611[[#This Row],[(FIN) Käytäntö]],Table45[#All],5,FALSE)</f>
        <v>0</v>
      </c>
      <c r="J328" s="159" t="str">
        <f>VLOOKUP(Table2611[[#This Row],[(FIN) Käytäntö]],Table45[#All],6,FALSE)</f>
        <v>Uusi</v>
      </c>
      <c r="K328" s="24"/>
      <c r="L328" s="13"/>
      <c r="M328" s="2"/>
    </row>
    <row r="329" spans="1:13" ht="13.95" customHeight="1" x14ac:dyDescent="0.3">
      <c r="A329" s="2"/>
      <c r="B329" s="23"/>
      <c r="C329" s="34" t="s">
        <v>323</v>
      </c>
      <c r="D329" s="39">
        <f>VLOOKUP(Table2611[[#This Row],[(FIN) Käytäntö]],Table45[#All],2,FALSE)</f>
        <v>0</v>
      </c>
      <c r="E329" s="40">
        <f>VLOOKUP(Table2611[[#This Row],[(FIN) Käytäntö]],Table45[#All],3,FALSE)</f>
        <v>0</v>
      </c>
      <c r="F329" s="40">
        <f>VLOOKUP(Table2611[[#This Row],[(FIN) Käytäntö]],Table45[#All],4,FALSE)</f>
        <v>0</v>
      </c>
      <c r="G329" s="40"/>
      <c r="H329" s="40"/>
      <c r="I329" s="40" t="str">
        <f>VLOOKUP(Table2611[[#This Row],[(FIN) Käytäntö]],Table45[#All],5,FALSE)</f>
        <v>RISK-1b</v>
      </c>
      <c r="J329" s="159" t="str">
        <f>VLOOKUP(Table2611[[#This Row],[(FIN) Käytäntö]],Table45[#All],6,FALSE)</f>
        <v>Muuttunut</v>
      </c>
      <c r="K329" s="24"/>
      <c r="L329" s="13"/>
      <c r="M329" s="2"/>
    </row>
    <row r="330" spans="1:13" ht="13.95" customHeight="1" x14ac:dyDescent="0.3">
      <c r="A330" s="2"/>
      <c r="B330" s="23"/>
      <c r="C330" s="34" t="s">
        <v>324</v>
      </c>
      <c r="D330" s="39">
        <f>VLOOKUP(Table2611[[#This Row],[(FIN) Käytäntö]],Table45[#All],2,FALSE)</f>
        <v>0</v>
      </c>
      <c r="E330" s="40">
        <f>VLOOKUP(Table2611[[#This Row],[(FIN) Käytäntö]],Table45[#All],3,FALSE)</f>
        <v>0</v>
      </c>
      <c r="F330" s="40">
        <f>VLOOKUP(Table2611[[#This Row],[(FIN) Käytäntö]],Table45[#All],4,FALSE)</f>
        <v>0</v>
      </c>
      <c r="G330" s="40"/>
      <c r="H330" s="40"/>
      <c r="I330" s="40" t="str">
        <f>VLOOKUP(Table2611[[#This Row],[(FIN) Käytäntö]],Table45[#All],5,FALSE)</f>
        <v>RISK-2c</v>
      </c>
      <c r="J330" s="159" t="str">
        <f>VLOOKUP(Table2611[[#This Row],[(FIN) Käytäntö]],Table45[#All],6,FALSE)</f>
        <v>Muuttunut</v>
      </c>
      <c r="K330" s="24"/>
      <c r="L330" s="13"/>
      <c r="M330" s="2"/>
    </row>
    <row r="331" spans="1:13" ht="13.95" customHeight="1" x14ac:dyDescent="0.3">
      <c r="A331" s="2"/>
      <c r="B331" s="23"/>
      <c r="C331" s="34" t="s">
        <v>325</v>
      </c>
      <c r="D331" s="39">
        <f>VLOOKUP(Table2611[[#This Row],[(FIN) Käytäntö]],Table45[#All],2,FALSE)</f>
        <v>0</v>
      </c>
      <c r="E331" s="40">
        <f>VLOOKUP(Table2611[[#This Row],[(FIN) Käytäntö]],Table45[#All],3,FALSE)</f>
        <v>0</v>
      </c>
      <c r="F331" s="40">
        <f>VLOOKUP(Table2611[[#This Row],[(FIN) Käytäntö]],Table45[#All],4,FALSE)</f>
        <v>0</v>
      </c>
      <c r="G331" s="40"/>
      <c r="H331" s="40"/>
      <c r="I331" s="40">
        <f>VLOOKUP(Table2611[[#This Row],[(FIN) Käytäntö]],Table45[#All],5,FALSE)</f>
        <v>0</v>
      </c>
      <c r="J331" s="159" t="str">
        <f>VLOOKUP(Table2611[[#This Row],[(FIN) Käytäntö]],Table45[#All],6,FALSE)</f>
        <v>Uusi</v>
      </c>
      <c r="K331" s="24"/>
      <c r="L331" s="13"/>
      <c r="M331" s="2"/>
    </row>
    <row r="332" spans="1:13" ht="13.95" customHeight="1" x14ac:dyDescent="0.3">
      <c r="A332" s="2"/>
      <c r="B332" s="23"/>
      <c r="C332" s="34" t="s">
        <v>326</v>
      </c>
      <c r="D332" s="39">
        <f>VLOOKUP(Table2611[[#This Row],[(FIN) Käytäntö]],Table45[#All],2,FALSE)</f>
        <v>0</v>
      </c>
      <c r="E332" s="40">
        <f>VLOOKUP(Table2611[[#This Row],[(FIN) Käytäntö]],Table45[#All],3,FALSE)</f>
        <v>0</v>
      </c>
      <c r="F332" s="40">
        <f>VLOOKUP(Table2611[[#This Row],[(FIN) Käytäntö]],Table45[#All],4,FALSE)</f>
        <v>0</v>
      </c>
      <c r="G332" s="40"/>
      <c r="H332" s="40"/>
      <c r="I332" s="40">
        <f>VLOOKUP(Table2611[[#This Row],[(FIN) Käytäntö]],Table45[#All],5,FALSE)</f>
        <v>0</v>
      </c>
      <c r="J332" s="159" t="str">
        <f>VLOOKUP(Table2611[[#This Row],[(FIN) Käytäntö]],Table45[#All],6,FALSE)</f>
        <v>Uusi</v>
      </c>
      <c r="K332" s="24"/>
      <c r="L332" s="13"/>
      <c r="M332" s="2"/>
    </row>
    <row r="333" spans="1:13" ht="13.95" customHeight="1" x14ac:dyDescent="0.3">
      <c r="A333" s="2"/>
      <c r="B333" s="23"/>
      <c r="C333" s="34" t="s">
        <v>327</v>
      </c>
      <c r="D333" s="39">
        <f>VLOOKUP(Table2611[[#This Row],[(FIN) Käytäntö]],Table45[#All],2,FALSE)</f>
        <v>0</v>
      </c>
      <c r="E333" s="40">
        <f>VLOOKUP(Table2611[[#This Row],[(FIN) Käytäntö]],Table45[#All],3,FALSE)</f>
        <v>0</v>
      </c>
      <c r="F333" s="40">
        <f>VLOOKUP(Table2611[[#This Row],[(FIN) Käytäntö]],Table45[#All],4,FALSE)</f>
        <v>0</v>
      </c>
      <c r="G333" s="40"/>
      <c r="H333" s="40"/>
      <c r="I333" s="40">
        <f>VLOOKUP(Table2611[[#This Row],[(FIN) Käytäntö]],Table45[#All],5,FALSE)</f>
        <v>0</v>
      </c>
      <c r="J333" s="159" t="str">
        <f>VLOOKUP(Table2611[[#This Row],[(FIN) Käytäntö]],Table45[#All],6,FALSE)</f>
        <v>Uusi</v>
      </c>
      <c r="K333" s="24"/>
      <c r="L333" s="13"/>
      <c r="M333" s="2"/>
    </row>
    <row r="334" spans="1:13" ht="13.95" customHeight="1" x14ac:dyDescent="0.3">
      <c r="A334" s="2"/>
      <c r="B334" s="23"/>
      <c r="C334" s="34" t="s">
        <v>328</v>
      </c>
      <c r="D334" s="39">
        <f>VLOOKUP(Table2611[[#This Row],[(FIN) Käytäntö]],Table45[#All],2,FALSE)</f>
        <v>0</v>
      </c>
      <c r="E334" s="40">
        <f>VLOOKUP(Table2611[[#This Row],[(FIN) Käytäntö]],Table45[#All],3,FALSE)</f>
        <v>0</v>
      </c>
      <c r="F334" s="40">
        <f>VLOOKUP(Table2611[[#This Row],[(FIN) Käytäntö]],Table45[#All],4,FALSE)</f>
        <v>0</v>
      </c>
      <c r="G334" s="40"/>
      <c r="H334" s="40"/>
      <c r="I334" s="40" t="str">
        <f>VLOOKUP(Table2611[[#This Row],[(FIN) Käytäntö]],Table45[#All],5,FALSE)</f>
        <v>RISK-3a</v>
      </c>
      <c r="J334" s="159" t="str">
        <f>VLOOKUP(Table2611[[#This Row],[(FIN) Käytäntö]],Table45[#All],6,FALSE)</f>
        <v>Vastaava</v>
      </c>
      <c r="K334" s="24"/>
      <c r="L334" s="13"/>
      <c r="M334" s="2"/>
    </row>
    <row r="335" spans="1:13" ht="13.95" customHeight="1" x14ac:dyDescent="0.3">
      <c r="A335" s="2"/>
      <c r="B335" s="23"/>
      <c r="C335" s="34" t="s">
        <v>329</v>
      </c>
      <c r="D335" s="39">
        <f>VLOOKUP(Table2611[[#This Row],[(FIN) Käytäntö]],Table45[#All],2,FALSE)</f>
        <v>0</v>
      </c>
      <c r="E335" s="40">
        <f>VLOOKUP(Table2611[[#This Row],[(FIN) Käytäntö]],Table45[#All],3,FALSE)</f>
        <v>0</v>
      </c>
      <c r="F335" s="40">
        <f>VLOOKUP(Table2611[[#This Row],[(FIN) Käytäntö]],Table45[#All],4,FALSE)</f>
        <v>0</v>
      </c>
      <c r="G335" s="40"/>
      <c r="H335" s="40"/>
      <c r="I335" s="40" t="str">
        <f>VLOOKUP(Table2611[[#This Row],[(FIN) Käytäntö]],Table45[#All],5,FALSE)</f>
        <v>RISK-3b</v>
      </c>
      <c r="J335" s="159" t="str">
        <f>VLOOKUP(Table2611[[#This Row],[(FIN) Käytäntö]],Table45[#All],6,FALSE)</f>
        <v>Vastaava</v>
      </c>
      <c r="K335" s="24"/>
      <c r="L335" s="13"/>
      <c r="M335" s="2"/>
    </row>
    <row r="336" spans="1:13" ht="13.95" customHeight="1" x14ac:dyDescent="0.3">
      <c r="A336" s="2"/>
      <c r="B336" s="23"/>
      <c r="C336" s="34" t="s">
        <v>330</v>
      </c>
      <c r="D336" s="39">
        <f>VLOOKUP(Table2611[[#This Row],[(FIN) Käytäntö]],Table45[#All],2,FALSE)</f>
        <v>0</v>
      </c>
      <c r="E336" s="40">
        <f>VLOOKUP(Table2611[[#This Row],[(FIN) Käytäntö]],Table45[#All],3,FALSE)</f>
        <v>0</v>
      </c>
      <c r="F336" s="40">
        <f>VLOOKUP(Table2611[[#This Row],[(FIN) Käytäntö]],Table45[#All],4,FALSE)</f>
        <v>0</v>
      </c>
      <c r="G336" s="40"/>
      <c r="H336" s="40"/>
      <c r="I336" s="40" t="str">
        <f>VLOOKUP(Table2611[[#This Row],[(FIN) Käytäntö]],Table45[#All],5,FALSE)</f>
        <v>RISK-3e</v>
      </c>
      <c r="J336" s="159" t="str">
        <f>VLOOKUP(Table2611[[#This Row],[(FIN) Käytäntö]],Table45[#All],6,FALSE)</f>
        <v>Muuttunut</v>
      </c>
      <c r="K336" s="24"/>
      <c r="L336" s="13"/>
      <c r="M336" s="2"/>
    </row>
    <row r="337" spans="1:13" ht="13.95" customHeight="1" x14ac:dyDescent="0.3">
      <c r="A337" s="2"/>
      <c r="B337" s="23"/>
      <c r="C337" s="34" t="s">
        <v>331</v>
      </c>
      <c r="D337" s="39">
        <f>VLOOKUP(Table2611[[#This Row],[(FIN) Käytäntö]],Table45[#All],2,FALSE)</f>
        <v>0</v>
      </c>
      <c r="E337" s="40">
        <f>VLOOKUP(Table2611[[#This Row],[(FIN) Käytäntö]],Table45[#All],3,FALSE)</f>
        <v>0</v>
      </c>
      <c r="F337" s="40">
        <f>VLOOKUP(Table2611[[#This Row],[(FIN) Käytäntö]],Table45[#All],4,FALSE)</f>
        <v>0</v>
      </c>
      <c r="G337" s="40"/>
      <c r="H337" s="40"/>
      <c r="I337" s="40" t="str">
        <f>VLOOKUP(Table2611[[#This Row],[(FIN) Käytäntö]],Table45[#All],5,FALSE)</f>
        <v>RISK-3c</v>
      </c>
      <c r="J337" s="159" t="str">
        <f>VLOOKUP(Table2611[[#This Row],[(FIN) Käytäntö]],Table45[#All],6,FALSE)</f>
        <v>Vastaava</v>
      </c>
      <c r="K337" s="24"/>
      <c r="L337" s="13"/>
      <c r="M337" s="2"/>
    </row>
    <row r="338" spans="1:13" ht="13.95" customHeight="1" x14ac:dyDescent="0.3">
      <c r="A338" s="2"/>
      <c r="B338" s="23"/>
      <c r="C338" s="34" t="s">
        <v>332</v>
      </c>
      <c r="D338" s="39">
        <f>VLOOKUP(Table2611[[#This Row],[(FIN) Käytäntö]],Table45[#All],2,FALSE)</f>
        <v>0</v>
      </c>
      <c r="E338" s="40">
        <f>VLOOKUP(Table2611[[#This Row],[(FIN) Käytäntö]],Table45[#All],3,FALSE)</f>
        <v>0</v>
      </c>
      <c r="F338" s="40">
        <f>VLOOKUP(Table2611[[#This Row],[(FIN) Käytäntö]],Table45[#All],4,FALSE)</f>
        <v>0</v>
      </c>
      <c r="G338" s="40"/>
      <c r="H338" s="40"/>
      <c r="I338" s="40" t="str">
        <f>VLOOKUP(Table2611[[#This Row],[(FIN) Käytäntö]],Table45[#All],5,FALSE)</f>
        <v>RISK-3d</v>
      </c>
      <c r="J338" s="159" t="str">
        <f>VLOOKUP(Table2611[[#This Row],[(FIN) Käytäntö]],Table45[#All],6,FALSE)</f>
        <v>Vastaava</v>
      </c>
      <c r="K338" s="24"/>
      <c r="L338" s="13"/>
      <c r="M338" s="2"/>
    </row>
    <row r="339" spans="1:13" ht="13.95" customHeight="1" x14ac:dyDescent="0.3">
      <c r="A339" s="2"/>
      <c r="B339" s="23"/>
      <c r="C339" s="34" t="s">
        <v>333</v>
      </c>
      <c r="D339" s="39">
        <f>VLOOKUP(Table2611[[#This Row],[(FIN) Käytäntö]],Table45[#All],2,FALSE)</f>
        <v>0</v>
      </c>
      <c r="E339" s="40">
        <f>VLOOKUP(Table2611[[#This Row],[(FIN) Käytäntö]],Table45[#All],3,FALSE)</f>
        <v>0</v>
      </c>
      <c r="F339" s="40">
        <f>VLOOKUP(Table2611[[#This Row],[(FIN) Käytäntö]],Table45[#All],4,FALSE)</f>
        <v>0</v>
      </c>
      <c r="G339" s="40"/>
      <c r="H339" s="40"/>
      <c r="I339" s="40" t="str">
        <f>VLOOKUP(Table2611[[#This Row],[(FIN) Käytäntö]],Table45[#All],5,FALSE)</f>
        <v>RISK-3f</v>
      </c>
      <c r="J339" s="159" t="str">
        <f>VLOOKUP(Table2611[[#This Row],[(FIN) Käytäntö]],Table45[#All],6,FALSE)</f>
        <v>Muuttunut</v>
      </c>
      <c r="K339" s="24"/>
      <c r="L339" s="13"/>
      <c r="M339" s="2"/>
    </row>
    <row r="340" spans="1:13" ht="13.95" customHeight="1" x14ac:dyDescent="0.3">
      <c r="A340" s="2"/>
      <c r="B340" s="23"/>
      <c r="C340" s="34" t="s">
        <v>334</v>
      </c>
      <c r="D340" s="39">
        <f>VLOOKUP(Table2611[[#This Row],[(FIN) Käytäntö]],Table45[#All],2,FALSE)</f>
        <v>0</v>
      </c>
      <c r="E340" s="40">
        <f>VLOOKUP(Table2611[[#This Row],[(FIN) Käytäntö]],Table45[#All],3,FALSE)</f>
        <v>0</v>
      </c>
      <c r="F340" s="40">
        <f>VLOOKUP(Table2611[[#This Row],[(FIN) Käytäntö]],Table45[#All],4,FALSE)</f>
        <v>0</v>
      </c>
      <c r="G340" s="40"/>
      <c r="H340" s="40"/>
      <c r="I340" s="40" t="str">
        <f>VLOOKUP(Table2611[[#This Row],[(FIN) Käytäntö]],Table45[#All],5,FALSE)</f>
        <v>SITUATION-1a</v>
      </c>
      <c r="J340" s="159" t="str">
        <f>VLOOKUP(Table2611[[#This Row],[(FIN) Käytäntö]],Table45[#All],6,FALSE)</f>
        <v>Vastaava</v>
      </c>
      <c r="K340" s="24"/>
      <c r="L340" s="13"/>
      <c r="M340" s="2"/>
    </row>
    <row r="341" spans="1:13" ht="13.95" customHeight="1" x14ac:dyDescent="0.3">
      <c r="A341" s="2"/>
      <c r="B341" s="23"/>
      <c r="C341" s="34" t="s">
        <v>335</v>
      </c>
      <c r="D341" s="39">
        <f>VLOOKUP(Table2611[[#This Row],[(FIN) Käytäntö]],Table45[#All],2,FALSE)</f>
        <v>0</v>
      </c>
      <c r="E341" s="40">
        <f>VLOOKUP(Table2611[[#This Row],[(FIN) Käytäntö]],Table45[#All],3,FALSE)</f>
        <v>0</v>
      </c>
      <c r="F341" s="40">
        <f>VLOOKUP(Table2611[[#This Row],[(FIN) Käytäntö]],Table45[#All],4,FALSE)</f>
        <v>0</v>
      </c>
      <c r="G341" s="40"/>
      <c r="H341" s="40"/>
      <c r="I341" s="40">
        <f>VLOOKUP(Table2611[[#This Row],[(FIN) Käytäntö]],Table45[#All],5,FALSE)</f>
        <v>0</v>
      </c>
      <c r="J341" s="159" t="str">
        <f>VLOOKUP(Table2611[[#This Row],[(FIN) Käytäntö]],Table45[#All],6,FALSE)</f>
        <v>Uusi</v>
      </c>
      <c r="K341" s="24"/>
      <c r="L341" s="13"/>
      <c r="M341" s="2"/>
    </row>
    <row r="342" spans="1:13" ht="13.95" customHeight="1" x14ac:dyDescent="0.3">
      <c r="A342" s="2"/>
      <c r="B342" s="23"/>
      <c r="C342" s="34" t="s">
        <v>336</v>
      </c>
      <c r="D342" s="39">
        <f>VLOOKUP(Table2611[[#This Row],[(FIN) Käytäntö]],Table45[#All],2,FALSE)</f>
        <v>0</v>
      </c>
      <c r="E342" s="40">
        <f>VLOOKUP(Table2611[[#This Row],[(FIN) Käytäntö]],Table45[#All],3,FALSE)</f>
        <v>0</v>
      </c>
      <c r="F342" s="40">
        <f>VLOOKUP(Table2611[[#This Row],[(FIN) Käytäntö]],Table45[#All],4,FALSE)</f>
        <v>0</v>
      </c>
      <c r="G342" s="40"/>
      <c r="H342" s="40"/>
      <c r="I342" s="40" t="str">
        <f>VLOOKUP(Table2611[[#This Row],[(FIN) Käytäntö]],Table45[#All],5,FALSE)</f>
        <v>SITUATION-1b</v>
      </c>
      <c r="J342" s="159" t="str">
        <f>VLOOKUP(Table2611[[#This Row],[(FIN) Käytäntö]],Table45[#All],6,FALSE)</f>
        <v>Muuttunut</v>
      </c>
      <c r="K342" s="24"/>
      <c r="L342" s="13"/>
      <c r="M342" s="2"/>
    </row>
    <row r="343" spans="1:13" ht="13.95" customHeight="1" x14ac:dyDescent="0.3">
      <c r="A343" s="2"/>
      <c r="B343" s="23"/>
      <c r="C343" s="34" t="s">
        <v>337</v>
      </c>
      <c r="D343" s="39">
        <f>VLOOKUP(Table2611[[#This Row],[(FIN) Käytäntö]],Table45[#All],2,FALSE)</f>
        <v>0</v>
      </c>
      <c r="E343" s="40">
        <f>VLOOKUP(Table2611[[#This Row],[(FIN) Käytäntö]],Table45[#All],3,FALSE)</f>
        <v>0</v>
      </c>
      <c r="F343" s="40">
        <f>VLOOKUP(Table2611[[#This Row],[(FIN) Käytäntö]],Table45[#All],4,FALSE)</f>
        <v>0</v>
      </c>
      <c r="G343" s="40"/>
      <c r="H343" s="40"/>
      <c r="I343" s="40" t="str">
        <f>VLOOKUP(Table2611[[#This Row],[(FIN) Käytäntö]],Table45[#All],5,FALSE)</f>
        <v>SITUATION-1c</v>
      </c>
      <c r="J343" s="159" t="str">
        <f>VLOOKUP(Table2611[[#This Row],[(FIN) Käytäntö]],Table45[#All],6,FALSE)</f>
        <v>Vastaava</v>
      </c>
      <c r="K343" s="24"/>
      <c r="L343" s="13"/>
      <c r="M343" s="2"/>
    </row>
    <row r="344" spans="1:13" ht="13.95" customHeight="1" x14ac:dyDescent="0.3">
      <c r="A344" s="2"/>
      <c r="B344" s="23"/>
      <c r="C344" s="34" t="s">
        <v>338</v>
      </c>
      <c r="D344" s="39">
        <f>VLOOKUP(Table2611[[#This Row],[(FIN) Käytäntö]],Table45[#All],2,FALSE)</f>
        <v>0</v>
      </c>
      <c r="E344" s="40">
        <f>VLOOKUP(Table2611[[#This Row],[(FIN) Käytäntö]],Table45[#All],3,FALSE)</f>
        <v>0</v>
      </c>
      <c r="F344" s="40">
        <f>VLOOKUP(Table2611[[#This Row],[(FIN) Käytäntö]],Table45[#All],4,FALSE)</f>
        <v>0</v>
      </c>
      <c r="G344" s="40"/>
      <c r="H344" s="40"/>
      <c r="I344" s="40" t="str">
        <f>VLOOKUP(Table2611[[#This Row],[(FIN) Käytäntö]],Table45[#All],5,FALSE)</f>
        <v>SITUATION-1d</v>
      </c>
      <c r="J344" s="159" t="str">
        <f>VLOOKUP(Table2611[[#This Row],[(FIN) Käytäntö]],Table45[#All],6,FALSE)</f>
        <v>Vastaava</v>
      </c>
      <c r="K344" s="24"/>
      <c r="L344" s="13"/>
      <c r="M344" s="2"/>
    </row>
    <row r="345" spans="1:13" ht="13.95" customHeight="1" x14ac:dyDescent="0.3">
      <c r="A345" s="2"/>
      <c r="B345" s="23"/>
      <c r="C345" s="34" t="s">
        <v>339</v>
      </c>
      <c r="D345" s="39">
        <f>VLOOKUP(Table2611[[#This Row],[(FIN) Käytäntö]],Table45[#All],2,FALSE)</f>
        <v>0</v>
      </c>
      <c r="E345" s="40">
        <f>VLOOKUP(Table2611[[#This Row],[(FIN) Käytäntö]],Table45[#All],3,FALSE)</f>
        <v>0</v>
      </c>
      <c r="F345" s="40">
        <f>VLOOKUP(Table2611[[#This Row],[(FIN) Käytäntö]],Table45[#All],4,FALSE)</f>
        <v>0</v>
      </c>
      <c r="G345" s="40"/>
      <c r="H345" s="40"/>
      <c r="I345" s="40" t="str">
        <f>VLOOKUP(Table2611[[#This Row],[(FIN) Käytäntö]],Table45[#All],5,FALSE)</f>
        <v>SITUATION-2a</v>
      </c>
      <c r="J345" s="159" t="str">
        <f>VLOOKUP(Table2611[[#This Row],[(FIN) Käytäntö]],Table45[#All],6,FALSE)</f>
        <v>Vastaava</v>
      </c>
      <c r="K345" s="24"/>
      <c r="L345" s="13"/>
      <c r="M345" s="2"/>
    </row>
    <row r="346" spans="1:13" ht="13.95" customHeight="1" x14ac:dyDescent="0.3">
      <c r="A346" s="2"/>
      <c r="B346" s="23"/>
      <c r="C346" s="34" t="s">
        <v>340</v>
      </c>
      <c r="D346" s="39">
        <f>VLOOKUP(Table2611[[#This Row],[(FIN) Käytäntö]],Table45[#All],2,FALSE)</f>
        <v>0</v>
      </c>
      <c r="E346" s="40">
        <f>VLOOKUP(Table2611[[#This Row],[(FIN) Käytäntö]],Table45[#All],3,FALSE)</f>
        <v>0</v>
      </c>
      <c r="F346" s="40">
        <f>VLOOKUP(Table2611[[#This Row],[(FIN) Käytäntö]],Table45[#All],4,FALSE)</f>
        <v>0</v>
      </c>
      <c r="G346" s="40"/>
      <c r="H346" s="40"/>
      <c r="I346" s="40" t="str">
        <f>VLOOKUP(Table2611[[#This Row],[(FIN) Käytäntö]],Table45[#All],5,FALSE)</f>
        <v>SITUATION-2b</v>
      </c>
      <c r="J346" s="159" t="str">
        <f>VLOOKUP(Table2611[[#This Row],[(FIN) Käytäntö]],Table45[#All],6,FALSE)</f>
        <v>Vastaava</v>
      </c>
      <c r="K346" s="24"/>
      <c r="L346" s="13"/>
      <c r="M346" s="2"/>
    </row>
    <row r="347" spans="1:13" ht="13.95" customHeight="1" x14ac:dyDescent="0.3">
      <c r="A347" s="2"/>
      <c r="B347" s="23"/>
      <c r="C347" s="34" t="s">
        <v>341</v>
      </c>
      <c r="D347" s="39">
        <f>VLOOKUP(Table2611[[#This Row],[(FIN) Käytäntö]],Table45[#All],2,FALSE)</f>
        <v>0</v>
      </c>
      <c r="E347" s="40">
        <f>VLOOKUP(Table2611[[#This Row],[(FIN) Käytäntö]],Table45[#All],3,FALSE)</f>
        <v>0</v>
      </c>
      <c r="F347" s="40">
        <f>VLOOKUP(Table2611[[#This Row],[(FIN) Käytäntö]],Table45[#All],4,FALSE)</f>
        <v>0</v>
      </c>
      <c r="G347" s="40"/>
      <c r="H347" s="40"/>
      <c r="I347" s="40" t="str">
        <f>VLOOKUP(Table2611[[#This Row],[(FIN) Käytäntö]],Table45[#All],5,FALSE)</f>
        <v>SITUATION-2c</v>
      </c>
      <c r="J347" s="159" t="str">
        <f>VLOOKUP(Table2611[[#This Row],[(FIN) Käytäntö]],Table45[#All],6,FALSE)</f>
        <v>Vastaava</v>
      </c>
      <c r="K347" s="24"/>
      <c r="L347" s="13"/>
      <c r="M347" s="2"/>
    </row>
    <row r="348" spans="1:13" ht="13.95" customHeight="1" x14ac:dyDescent="0.3">
      <c r="A348" s="2"/>
      <c r="B348" s="23"/>
      <c r="C348" s="34" t="s">
        <v>342</v>
      </c>
      <c r="D348" s="39">
        <f>VLOOKUP(Table2611[[#This Row],[(FIN) Käytäntö]],Table45[#All],2,FALSE)</f>
        <v>0</v>
      </c>
      <c r="E348" s="40">
        <f>VLOOKUP(Table2611[[#This Row],[(FIN) Käytäntö]],Table45[#All],3,FALSE)</f>
        <v>0</v>
      </c>
      <c r="F348" s="40">
        <f>VLOOKUP(Table2611[[#This Row],[(FIN) Käytäntö]],Table45[#All],4,FALSE)</f>
        <v>0</v>
      </c>
      <c r="G348" s="40"/>
      <c r="H348" s="40"/>
      <c r="I348" s="40" t="str">
        <f>VLOOKUP(Table2611[[#This Row],[(FIN) Käytäntö]],Table45[#All],5,FALSE)</f>
        <v>SITUATION-2d</v>
      </c>
      <c r="J348" s="159" t="str">
        <f>VLOOKUP(Table2611[[#This Row],[(FIN) Käytäntö]],Table45[#All],6,FALSE)</f>
        <v>Vastaava</v>
      </c>
      <c r="K348" s="24"/>
      <c r="L348" s="13"/>
      <c r="M348" s="2"/>
    </row>
    <row r="349" spans="1:13" ht="13.95" customHeight="1" x14ac:dyDescent="0.3">
      <c r="A349" s="2"/>
      <c r="B349" s="23"/>
      <c r="C349" s="34" t="s">
        <v>343</v>
      </c>
      <c r="D349" s="39">
        <f>VLOOKUP(Table2611[[#This Row],[(FIN) Käytäntö]],Table45[#All],2,FALSE)</f>
        <v>0</v>
      </c>
      <c r="E349" s="40">
        <f>VLOOKUP(Table2611[[#This Row],[(FIN) Käytäntö]],Table45[#All],3,FALSE)</f>
        <v>0</v>
      </c>
      <c r="F349" s="40">
        <f>VLOOKUP(Table2611[[#This Row],[(FIN) Käytäntö]],Table45[#All],4,FALSE)</f>
        <v>0</v>
      </c>
      <c r="G349" s="40"/>
      <c r="H349" s="40"/>
      <c r="I349" s="40" t="str">
        <f>VLOOKUP(Table2611[[#This Row],[(FIN) Käytäntö]],Table45[#All],5,FALSE)</f>
        <v>SITUATION-2e</v>
      </c>
      <c r="J349" s="159" t="str">
        <f>VLOOKUP(Table2611[[#This Row],[(FIN) Käytäntö]],Table45[#All],6,FALSE)</f>
        <v>Vastaava</v>
      </c>
      <c r="K349" s="24"/>
      <c r="L349" s="13"/>
      <c r="M349" s="2"/>
    </row>
    <row r="350" spans="1:13" ht="13.95" customHeight="1" x14ac:dyDescent="0.3">
      <c r="A350" s="2"/>
      <c r="B350" s="23"/>
      <c r="C350" s="34" t="s">
        <v>344</v>
      </c>
      <c r="D350" s="39">
        <f>VLOOKUP(Table2611[[#This Row],[(FIN) Käytäntö]],Table45[#All],2,FALSE)</f>
        <v>0</v>
      </c>
      <c r="E350" s="40">
        <f>VLOOKUP(Table2611[[#This Row],[(FIN) Käytäntö]],Table45[#All],3,FALSE)</f>
        <v>0</v>
      </c>
      <c r="F350" s="40">
        <f>VLOOKUP(Table2611[[#This Row],[(FIN) Käytäntö]],Table45[#All],4,FALSE)</f>
        <v>0</v>
      </c>
      <c r="G350" s="40"/>
      <c r="H350" s="40"/>
      <c r="I350" s="40" t="str">
        <f>VLOOKUP(Table2611[[#This Row],[(FIN) Käytäntö]],Table45[#All],5,FALSE)</f>
        <v>SITUATION-2f</v>
      </c>
      <c r="J350" s="159" t="str">
        <f>VLOOKUP(Table2611[[#This Row],[(FIN) Käytäntö]],Table45[#All],6,FALSE)</f>
        <v>Vastaava</v>
      </c>
      <c r="K350" s="24"/>
      <c r="L350" s="13"/>
      <c r="M350" s="2"/>
    </row>
    <row r="351" spans="1:13" ht="13.95" customHeight="1" x14ac:dyDescent="0.3">
      <c r="A351" s="2"/>
      <c r="B351" s="23"/>
      <c r="C351" s="34" t="s">
        <v>345</v>
      </c>
      <c r="D351" s="39">
        <f>VLOOKUP(Table2611[[#This Row],[(FIN) Käytäntö]],Table45[#All],2,FALSE)</f>
        <v>0</v>
      </c>
      <c r="E351" s="40">
        <f>VLOOKUP(Table2611[[#This Row],[(FIN) Käytäntö]],Table45[#All],3,FALSE)</f>
        <v>0</v>
      </c>
      <c r="F351" s="40">
        <f>VLOOKUP(Table2611[[#This Row],[(FIN) Käytäntö]],Table45[#All],4,FALSE)</f>
        <v>0</v>
      </c>
      <c r="G351" s="40"/>
      <c r="H351" s="40"/>
      <c r="I351" s="40" t="str">
        <f>VLOOKUP(Table2611[[#This Row],[(FIN) Käytäntö]],Table45[#All],5,FALSE)</f>
        <v>SITUATION-2g</v>
      </c>
      <c r="J351" s="159" t="str">
        <f>VLOOKUP(Table2611[[#This Row],[(FIN) Käytäntö]],Table45[#All],6,FALSE)</f>
        <v>Vastaava</v>
      </c>
      <c r="K351" s="24"/>
      <c r="L351" s="13"/>
      <c r="M351" s="2"/>
    </row>
    <row r="352" spans="1:13" ht="13.95" customHeight="1" x14ac:dyDescent="0.3">
      <c r="A352" s="2"/>
      <c r="B352" s="23"/>
      <c r="C352" s="34" t="s">
        <v>346</v>
      </c>
      <c r="D352" s="39">
        <f>VLOOKUP(Table2611[[#This Row],[(FIN) Käytäntö]],Table45[#All],2,FALSE)</f>
        <v>0</v>
      </c>
      <c r="E352" s="40">
        <f>VLOOKUP(Table2611[[#This Row],[(FIN) Käytäntö]],Table45[#All],3,FALSE)</f>
        <v>0</v>
      </c>
      <c r="F352" s="40">
        <f>VLOOKUP(Table2611[[#This Row],[(FIN) Käytäntö]],Table45[#All],4,FALSE)</f>
        <v>0</v>
      </c>
      <c r="G352" s="40"/>
      <c r="H352" s="40"/>
      <c r="I352" s="40" t="str">
        <f>VLOOKUP(Table2611[[#This Row],[(FIN) Käytäntö]],Table45[#All],5,FALSE)</f>
        <v>SITUATION-2h</v>
      </c>
      <c r="J352" s="159" t="str">
        <f>VLOOKUP(Table2611[[#This Row],[(FIN) Käytäntö]],Table45[#All],6,FALSE)</f>
        <v>Vastaava</v>
      </c>
      <c r="K352" s="24"/>
      <c r="L352" s="13"/>
      <c r="M352" s="2"/>
    </row>
    <row r="353" spans="1:13" ht="13.95" customHeight="1" x14ac:dyDescent="0.3">
      <c r="A353" s="2"/>
      <c r="B353" s="23"/>
      <c r="C353" s="34" t="s">
        <v>347</v>
      </c>
      <c r="D353" s="39">
        <f>VLOOKUP(Table2611[[#This Row],[(FIN) Käytäntö]],Table45[#All],2,FALSE)</f>
        <v>0</v>
      </c>
      <c r="E353" s="40">
        <f>VLOOKUP(Table2611[[#This Row],[(FIN) Käytäntö]],Table45[#All],3,FALSE)</f>
        <v>0</v>
      </c>
      <c r="F353" s="40">
        <f>VLOOKUP(Table2611[[#This Row],[(FIN) Käytäntö]],Table45[#All],4,FALSE)</f>
        <v>0</v>
      </c>
      <c r="G353" s="40"/>
      <c r="H353" s="40"/>
      <c r="I353" s="40" t="str">
        <f>VLOOKUP(Table2611[[#This Row],[(FIN) Käytäntö]],Table45[#All],5,FALSE)</f>
        <v>SITUATION-2i</v>
      </c>
      <c r="J353" s="159" t="str">
        <f>VLOOKUP(Table2611[[#This Row],[(FIN) Käytäntö]],Table45[#All],6,FALSE)</f>
        <v>Vastaava</v>
      </c>
      <c r="K353" s="24"/>
      <c r="L353" s="13"/>
      <c r="M353" s="2"/>
    </row>
    <row r="354" spans="1:13" ht="13.95" customHeight="1" x14ac:dyDescent="0.3">
      <c r="A354" s="2"/>
      <c r="B354" s="23"/>
      <c r="C354" s="34" t="s">
        <v>348</v>
      </c>
      <c r="D354" s="39">
        <f>VLOOKUP(Table2611[[#This Row],[(FIN) Käytäntö]],Table45[#All],2,FALSE)</f>
        <v>0</v>
      </c>
      <c r="E354" s="40">
        <f>VLOOKUP(Table2611[[#This Row],[(FIN) Käytäntö]],Table45[#All],3,FALSE)</f>
        <v>0</v>
      </c>
      <c r="F354" s="40">
        <f>VLOOKUP(Table2611[[#This Row],[(FIN) Käytäntö]],Table45[#All],4,FALSE)</f>
        <v>0</v>
      </c>
      <c r="G354" s="40"/>
      <c r="H354" s="40"/>
      <c r="I354" s="40" t="str">
        <f>VLOOKUP(Table2611[[#This Row],[(FIN) Käytäntö]],Table45[#All],5,FALSE)</f>
        <v>SITUATION-2j</v>
      </c>
      <c r="J354" s="159" t="str">
        <f>VLOOKUP(Table2611[[#This Row],[(FIN) Käytäntö]],Table45[#All],6,FALSE)</f>
        <v>Vastaava</v>
      </c>
      <c r="K354" s="24"/>
      <c r="L354" s="13"/>
      <c r="M354" s="2"/>
    </row>
    <row r="355" spans="1:13" ht="13.95" customHeight="1" x14ac:dyDescent="0.3">
      <c r="A355" s="2"/>
      <c r="B355" s="23"/>
      <c r="C355" s="34" t="s">
        <v>349</v>
      </c>
      <c r="D355" s="39">
        <f>VLOOKUP(Table2611[[#This Row],[(FIN) Käytäntö]],Table45[#All],2,FALSE)</f>
        <v>0</v>
      </c>
      <c r="E355" s="40">
        <f>VLOOKUP(Table2611[[#This Row],[(FIN) Käytäntö]],Table45[#All],3,FALSE)</f>
        <v>0</v>
      </c>
      <c r="F355" s="40">
        <f>VLOOKUP(Table2611[[#This Row],[(FIN) Käytäntö]],Table45[#All],4,FALSE)</f>
        <v>0</v>
      </c>
      <c r="G355" s="40"/>
      <c r="H355" s="40"/>
      <c r="I355" s="40" t="str">
        <f>VLOOKUP(Table2611[[#This Row],[(FIN) Käytäntö]],Table45[#All],5,FALSE)</f>
        <v>SITUATION-3a</v>
      </c>
      <c r="J355" s="159" t="str">
        <f>VLOOKUP(Table2611[[#This Row],[(FIN) Käytäntö]],Table45[#All],6,FALSE)</f>
        <v>Vastaava</v>
      </c>
      <c r="K355" s="24"/>
      <c r="L355" s="13"/>
      <c r="M355" s="2"/>
    </row>
    <row r="356" spans="1:13" ht="13.95" customHeight="1" x14ac:dyDescent="0.3">
      <c r="A356" s="2"/>
      <c r="B356" s="23"/>
      <c r="C356" s="34" t="s">
        <v>350</v>
      </c>
      <c r="D356" s="39">
        <f>VLOOKUP(Table2611[[#This Row],[(FIN) Käytäntö]],Table45[#All],2,FALSE)</f>
        <v>0</v>
      </c>
      <c r="E356" s="40">
        <f>VLOOKUP(Table2611[[#This Row],[(FIN) Käytäntö]],Table45[#All],3,FALSE)</f>
        <v>0</v>
      </c>
      <c r="F356" s="40">
        <f>VLOOKUP(Table2611[[#This Row],[(FIN) Käytäntö]],Table45[#All],4,FALSE)</f>
        <v>0</v>
      </c>
      <c r="G356" s="40"/>
      <c r="H356" s="40"/>
      <c r="I356" s="40" t="str">
        <f>VLOOKUP(Table2611[[#This Row],[(FIN) Käytäntö]],Table45[#All],5,FALSE)</f>
        <v>SITUATION-3b</v>
      </c>
      <c r="J356" s="159" t="str">
        <f>VLOOKUP(Table2611[[#This Row],[(FIN) Käytäntö]],Table45[#All],6,FALSE)</f>
        <v>Vastaava</v>
      </c>
      <c r="K356" s="24"/>
      <c r="L356" s="13"/>
      <c r="M356" s="2"/>
    </row>
    <row r="357" spans="1:13" ht="13.95" customHeight="1" x14ac:dyDescent="0.3">
      <c r="A357" s="2"/>
      <c r="B357" s="23"/>
      <c r="C357" s="34" t="s">
        <v>351</v>
      </c>
      <c r="D357" s="39">
        <f>VLOOKUP(Table2611[[#This Row],[(FIN) Käytäntö]],Table45[#All],2,FALSE)</f>
        <v>0</v>
      </c>
      <c r="E357" s="40">
        <f>VLOOKUP(Table2611[[#This Row],[(FIN) Käytäntö]],Table45[#All],3,FALSE)</f>
        <v>0</v>
      </c>
      <c r="F357" s="40">
        <f>VLOOKUP(Table2611[[#This Row],[(FIN) Käytäntö]],Table45[#All],4,FALSE)</f>
        <v>0</v>
      </c>
      <c r="G357" s="40"/>
      <c r="H357" s="40"/>
      <c r="I357" s="40" t="str">
        <f>VLOOKUP(Table2611[[#This Row],[(FIN) Käytäntö]],Table45[#All],5,FALSE)</f>
        <v>SITUATION-3c</v>
      </c>
      <c r="J357" s="159" t="str">
        <f>VLOOKUP(Table2611[[#This Row],[(FIN) Käytäntö]],Table45[#All],6,FALSE)</f>
        <v>Vastaava</v>
      </c>
      <c r="K357" s="24"/>
      <c r="L357" s="13"/>
      <c r="M357" s="2"/>
    </row>
    <row r="358" spans="1:13" ht="13.95" customHeight="1" x14ac:dyDescent="0.3">
      <c r="A358" s="2"/>
      <c r="B358" s="23"/>
      <c r="C358" s="34" t="s">
        <v>352</v>
      </c>
      <c r="D358" s="39">
        <f>VLOOKUP(Table2611[[#This Row],[(FIN) Käytäntö]],Table45[#All],2,FALSE)</f>
        <v>0</v>
      </c>
      <c r="E358" s="40">
        <f>VLOOKUP(Table2611[[#This Row],[(FIN) Käytäntö]],Table45[#All],3,FALSE)</f>
        <v>0</v>
      </c>
      <c r="F358" s="40">
        <f>VLOOKUP(Table2611[[#This Row],[(FIN) Käytäntö]],Table45[#All],4,FALSE)</f>
        <v>0</v>
      </c>
      <c r="G358" s="40"/>
      <c r="H358" s="40"/>
      <c r="I358" s="40" t="str">
        <f>VLOOKUP(Table2611[[#This Row],[(FIN) Käytäntö]],Table45[#All],5,FALSE)</f>
        <v>SITUATION-3d</v>
      </c>
      <c r="J358" s="159" t="str">
        <f>VLOOKUP(Table2611[[#This Row],[(FIN) Käytäntö]],Table45[#All],6,FALSE)</f>
        <v>Vastaava</v>
      </c>
      <c r="K358" s="24"/>
      <c r="L358" s="13"/>
      <c r="M358" s="2"/>
    </row>
    <row r="359" spans="1:13" ht="13.95" customHeight="1" x14ac:dyDescent="0.3">
      <c r="A359" s="2"/>
      <c r="B359" s="23"/>
      <c r="C359" s="34" t="s">
        <v>353</v>
      </c>
      <c r="D359" s="39">
        <f>VLOOKUP(Table2611[[#This Row],[(FIN) Käytäntö]],Table45[#All],2,FALSE)</f>
        <v>0</v>
      </c>
      <c r="E359" s="40">
        <f>VLOOKUP(Table2611[[#This Row],[(FIN) Käytäntö]],Table45[#All],3,FALSE)</f>
        <v>0</v>
      </c>
      <c r="F359" s="40">
        <f>VLOOKUP(Table2611[[#This Row],[(FIN) Käytäntö]],Table45[#All],4,FALSE)</f>
        <v>0</v>
      </c>
      <c r="G359" s="40"/>
      <c r="H359" s="40"/>
      <c r="I359" s="40" t="str">
        <f>VLOOKUP(Table2611[[#This Row],[(FIN) Käytäntö]],Table45[#All],5,FALSE)</f>
        <v>SITUATION-3e</v>
      </c>
      <c r="J359" s="159" t="str">
        <f>VLOOKUP(Table2611[[#This Row],[(FIN) Käytäntö]],Table45[#All],6,FALSE)</f>
        <v>Vastaava</v>
      </c>
      <c r="K359" s="24"/>
      <c r="L359" s="13"/>
      <c r="M359" s="2"/>
    </row>
    <row r="360" spans="1:13" ht="13.95" customHeight="1" x14ac:dyDescent="0.3">
      <c r="A360" s="2"/>
      <c r="B360" s="23"/>
      <c r="C360" s="34" t="s">
        <v>354</v>
      </c>
      <c r="D360" s="39">
        <f>VLOOKUP(Table2611[[#This Row],[(FIN) Käytäntö]],Table45[#All],2,FALSE)</f>
        <v>0</v>
      </c>
      <c r="E360" s="40">
        <f>VLOOKUP(Table2611[[#This Row],[(FIN) Käytäntö]],Table45[#All],3,FALSE)</f>
        <v>0</v>
      </c>
      <c r="F360" s="40">
        <f>VLOOKUP(Table2611[[#This Row],[(FIN) Käytäntö]],Table45[#All],4,FALSE)</f>
        <v>0</v>
      </c>
      <c r="G360" s="40"/>
      <c r="H360" s="40"/>
      <c r="I360" s="40" t="str">
        <f>VLOOKUP(Table2611[[#This Row],[(FIN) Käytäntö]],Table45[#All],5,FALSE)</f>
        <v>SITUATION-3f</v>
      </c>
      <c r="J360" s="159" t="str">
        <f>VLOOKUP(Table2611[[#This Row],[(FIN) Käytäntö]],Table45[#All],6,FALSE)</f>
        <v>Vastaava</v>
      </c>
      <c r="K360" s="24"/>
      <c r="L360" s="13"/>
      <c r="M360" s="2"/>
    </row>
    <row r="361" spans="1:13" ht="13.95" customHeight="1" x14ac:dyDescent="0.3">
      <c r="A361" s="2"/>
      <c r="B361" s="23"/>
      <c r="C361" s="34" t="s">
        <v>355</v>
      </c>
      <c r="D361" s="39">
        <f>VLOOKUP(Table2611[[#This Row],[(FIN) Käytäntö]],Table45[#All],2,FALSE)</f>
        <v>0</v>
      </c>
      <c r="E361" s="40">
        <f>VLOOKUP(Table2611[[#This Row],[(FIN) Käytäntö]],Table45[#All],3,FALSE)</f>
        <v>0</v>
      </c>
      <c r="F361" s="40">
        <f>VLOOKUP(Table2611[[#This Row],[(FIN) Käytäntö]],Table45[#All],4,FALSE)</f>
        <v>0</v>
      </c>
      <c r="G361" s="40"/>
      <c r="H361" s="40"/>
      <c r="I361" s="40" t="str">
        <f>VLOOKUP(Table2611[[#This Row],[(FIN) Käytäntö]],Table45[#All],5,FALSE)</f>
        <v>SITUATION-3g</v>
      </c>
      <c r="J361" s="159" t="str">
        <f>VLOOKUP(Table2611[[#This Row],[(FIN) Käytäntö]],Table45[#All],6,FALSE)</f>
        <v>Vastaava</v>
      </c>
      <c r="K361" s="24"/>
      <c r="L361" s="13"/>
      <c r="M361" s="2"/>
    </row>
    <row r="362" spans="1:13" ht="13.95" customHeight="1" x14ac:dyDescent="0.3">
      <c r="A362" s="2"/>
      <c r="B362" s="23"/>
      <c r="C362" s="34" t="s">
        <v>356</v>
      </c>
      <c r="D362" s="39">
        <f>VLOOKUP(Table2611[[#This Row],[(FIN) Käytäntö]],Table45[#All],2,FALSE)</f>
        <v>0</v>
      </c>
      <c r="E362" s="40">
        <f>VLOOKUP(Table2611[[#This Row],[(FIN) Käytäntö]],Table45[#All],3,FALSE)</f>
        <v>0</v>
      </c>
      <c r="F362" s="40">
        <f>VLOOKUP(Table2611[[#This Row],[(FIN) Käytäntö]],Table45[#All],4,FALSE)</f>
        <v>0</v>
      </c>
      <c r="G362" s="40"/>
      <c r="H362" s="40"/>
      <c r="I362" s="40" t="str">
        <f>VLOOKUP(Table2611[[#This Row],[(FIN) Käytäntö]],Table45[#All],5,FALSE)</f>
        <v>SITUATION-3h</v>
      </c>
      <c r="J362" s="159" t="str">
        <f>VLOOKUP(Table2611[[#This Row],[(FIN) Käytäntö]],Table45[#All],6,FALSE)</f>
        <v>Vastaava</v>
      </c>
      <c r="K362" s="24"/>
      <c r="L362" s="13"/>
      <c r="M362" s="2"/>
    </row>
    <row r="363" spans="1:13" ht="13.95" customHeight="1" x14ac:dyDescent="0.3">
      <c r="A363" s="2"/>
      <c r="B363" s="23"/>
      <c r="C363" s="34" t="s">
        <v>357</v>
      </c>
      <c r="D363" s="39">
        <f>VLOOKUP(Table2611[[#This Row],[(FIN) Käytäntö]],Table45[#All],2,FALSE)</f>
        <v>0</v>
      </c>
      <c r="E363" s="40">
        <f>VLOOKUP(Table2611[[#This Row],[(FIN) Käytäntö]],Table45[#All],3,FALSE)</f>
        <v>0</v>
      </c>
      <c r="F363" s="40">
        <f>VLOOKUP(Table2611[[#This Row],[(FIN) Käytäntö]],Table45[#All],4,FALSE)</f>
        <v>0</v>
      </c>
      <c r="G363" s="40"/>
      <c r="H363" s="40"/>
      <c r="I363" s="40" t="str">
        <f>VLOOKUP(Table2611[[#This Row],[(FIN) Käytäntö]],Table45[#All],5,FALSE)</f>
        <v>SITUATION-4a</v>
      </c>
      <c r="J363" s="159" t="str">
        <f>VLOOKUP(Table2611[[#This Row],[(FIN) Käytäntö]],Table45[#All],6,FALSE)</f>
        <v>Vastaava</v>
      </c>
      <c r="K363" s="24"/>
      <c r="L363" s="13"/>
      <c r="M363" s="2"/>
    </row>
    <row r="364" spans="1:13" ht="13.95" customHeight="1" x14ac:dyDescent="0.3">
      <c r="A364" s="2"/>
      <c r="B364" s="23"/>
      <c r="C364" s="34" t="s">
        <v>358</v>
      </c>
      <c r="D364" s="39">
        <f>VLOOKUP(Table2611[[#This Row],[(FIN) Käytäntö]],Table45[#All],2,FALSE)</f>
        <v>0</v>
      </c>
      <c r="E364" s="40">
        <f>VLOOKUP(Table2611[[#This Row],[(FIN) Käytäntö]],Table45[#All],3,FALSE)</f>
        <v>0</v>
      </c>
      <c r="F364" s="40">
        <f>VLOOKUP(Table2611[[#This Row],[(FIN) Käytäntö]],Table45[#All],4,FALSE)</f>
        <v>0</v>
      </c>
      <c r="G364" s="40"/>
      <c r="H364" s="40"/>
      <c r="I364" s="40" t="str">
        <f>VLOOKUP(Table2611[[#This Row],[(FIN) Käytäntö]],Table45[#All],5,FALSE)</f>
        <v>SITUATION-4b</v>
      </c>
      <c r="J364" s="159" t="str">
        <f>VLOOKUP(Table2611[[#This Row],[(FIN) Käytäntö]],Table45[#All],6,FALSE)</f>
        <v>Vastaava</v>
      </c>
      <c r="K364" s="24"/>
      <c r="L364" s="13"/>
      <c r="M364" s="2"/>
    </row>
    <row r="365" spans="1:13" ht="13.95" customHeight="1" x14ac:dyDescent="0.3">
      <c r="A365" s="2"/>
      <c r="B365" s="23"/>
      <c r="C365" s="34" t="s">
        <v>359</v>
      </c>
      <c r="D365" s="39">
        <f>VLOOKUP(Table2611[[#This Row],[(FIN) Käytäntö]],Table45[#All],2,FALSE)</f>
        <v>0</v>
      </c>
      <c r="E365" s="40">
        <f>VLOOKUP(Table2611[[#This Row],[(FIN) Käytäntö]],Table45[#All],3,FALSE)</f>
        <v>0</v>
      </c>
      <c r="F365" s="40">
        <f>VLOOKUP(Table2611[[#This Row],[(FIN) Käytäntö]],Table45[#All],4,FALSE)</f>
        <v>0</v>
      </c>
      <c r="G365" s="40"/>
      <c r="H365" s="40"/>
      <c r="I365" s="40" t="str">
        <f>VLOOKUP(Table2611[[#This Row],[(FIN) Käytäntö]],Table45[#All],5,FALSE)</f>
        <v>SITUATION-4e</v>
      </c>
      <c r="J365" s="159" t="str">
        <f>VLOOKUP(Table2611[[#This Row],[(FIN) Käytäntö]],Table45[#All],6,FALSE)</f>
        <v>Muuttunut</v>
      </c>
      <c r="K365" s="24"/>
      <c r="L365" s="13"/>
      <c r="M365" s="2"/>
    </row>
    <row r="366" spans="1:13" ht="13.95" customHeight="1" x14ac:dyDescent="0.3">
      <c r="A366" s="2"/>
      <c r="B366" s="23"/>
      <c r="C366" s="34" t="s">
        <v>360</v>
      </c>
      <c r="D366" s="39">
        <f>VLOOKUP(Table2611[[#This Row],[(FIN) Käytäntö]],Table45[#All],2,FALSE)</f>
        <v>0</v>
      </c>
      <c r="E366" s="40">
        <f>VLOOKUP(Table2611[[#This Row],[(FIN) Käytäntö]],Table45[#All],3,FALSE)</f>
        <v>0</v>
      </c>
      <c r="F366" s="40">
        <f>VLOOKUP(Table2611[[#This Row],[(FIN) Käytäntö]],Table45[#All],4,FALSE)</f>
        <v>0</v>
      </c>
      <c r="G366" s="40"/>
      <c r="H366" s="40"/>
      <c r="I366" s="40" t="str">
        <f>VLOOKUP(Table2611[[#This Row],[(FIN) Käytäntö]],Table45[#All],5,FALSE)</f>
        <v>SITUATION-4c</v>
      </c>
      <c r="J366" s="159" t="str">
        <f>VLOOKUP(Table2611[[#This Row],[(FIN) Käytäntö]],Table45[#All],6,FALSE)</f>
        <v>Vastaava</v>
      </c>
      <c r="K366" s="24"/>
      <c r="L366" s="13"/>
      <c r="M366" s="2"/>
    </row>
    <row r="367" spans="1:13" ht="13.95" customHeight="1" x14ac:dyDescent="0.3">
      <c r="A367" s="2"/>
      <c r="B367" s="23"/>
      <c r="C367" s="34" t="s">
        <v>361</v>
      </c>
      <c r="D367" s="39">
        <f>VLOOKUP(Table2611[[#This Row],[(FIN) Käytäntö]],Table45[#All],2,FALSE)</f>
        <v>0</v>
      </c>
      <c r="E367" s="40">
        <f>VLOOKUP(Table2611[[#This Row],[(FIN) Käytäntö]],Table45[#All],3,FALSE)</f>
        <v>0</v>
      </c>
      <c r="F367" s="40">
        <f>VLOOKUP(Table2611[[#This Row],[(FIN) Käytäntö]],Table45[#All],4,FALSE)</f>
        <v>0</v>
      </c>
      <c r="G367" s="40"/>
      <c r="H367" s="40"/>
      <c r="I367" s="40" t="str">
        <f>VLOOKUP(Table2611[[#This Row],[(FIN) Käytäntö]],Table45[#All],5,FALSE)</f>
        <v>SITUATION-4d</v>
      </c>
      <c r="J367" s="159" t="str">
        <f>VLOOKUP(Table2611[[#This Row],[(FIN) Käytäntö]],Table45[#All],6,FALSE)</f>
        <v>Vastaava</v>
      </c>
      <c r="K367" s="24"/>
      <c r="L367" s="13"/>
      <c r="M367" s="2"/>
    </row>
    <row r="368" spans="1:13" ht="13.95" customHeight="1" x14ac:dyDescent="0.3">
      <c r="A368" s="2"/>
      <c r="B368" s="23"/>
      <c r="C368" s="34" t="s">
        <v>362</v>
      </c>
      <c r="D368" s="39">
        <f>VLOOKUP(Table2611[[#This Row],[(FIN) Käytäntö]],Table45[#All],2,FALSE)</f>
        <v>0</v>
      </c>
      <c r="E368" s="40">
        <f>VLOOKUP(Table2611[[#This Row],[(FIN) Käytäntö]],Table45[#All],3,FALSE)</f>
        <v>0</v>
      </c>
      <c r="F368" s="40">
        <f>VLOOKUP(Table2611[[#This Row],[(FIN) Käytäntö]],Table45[#All],4,FALSE)</f>
        <v>0</v>
      </c>
      <c r="G368" s="40"/>
      <c r="H368" s="40"/>
      <c r="I368" s="40" t="str">
        <f>VLOOKUP(Table2611[[#This Row],[(FIN) Käytäntö]],Table45[#All],5,FALSE)</f>
        <v>SITUATION-4f</v>
      </c>
      <c r="J368" s="159" t="str">
        <f>VLOOKUP(Table2611[[#This Row],[(FIN) Käytäntö]],Table45[#All],6,FALSE)</f>
        <v>Muuttunut</v>
      </c>
      <c r="K368" s="24"/>
      <c r="L368" s="13"/>
      <c r="M368" s="2"/>
    </row>
    <row r="369" spans="1:13" ht="13.95" customHeight="1" x14ac:dyDescent="0.3">
      <c r="A369" s="2"/>
      <c r="B369" s="23"/>
      <c r="C369" s="34" t="s">
        <v>363</v>
      </c>
      <c r="D369" s="39">
        <f>VLOOKUP(Table2611[[#This Row],[(FIN) Käytäntö]],Table45[#All],2,FALSE)</f>
        <v>0</v>
      </c>
      <c r="E369" s="40">
        <f>VLOOKUP(Table2611[[#This Row],[(FIN) Käytäntö]],Table45[#All],3,FALSE)</f>
        <v>0</v>
      </c>
      <c r="F369" s="40">
        <f>VLOOKUP(Table2611[[#This Row],[(FIN) Käytäntö]],Table45[#All],4,FALSE)</f>
        <v>0</v>
      </c>
      <c r="G369" s="40"/>
      <c r="H369" s="40"/>
      <c r="I369" s="40" t="str">
        <f>VLOOKUP(Table2611[[#This Row],[(FIN) Käytäntö]],Table45[#All],5,FALSE)</f>
        <v>DEPENDENCIES-1a</v>
      </c>
      <c r="J369" s="159" t="str">
        <f>VLOOKUP(Table2611[[#This Row],[(FIN) Käytäntö]],Table45[#All],6,FALSE)</f>
        <v>Vastaava</v>
      </c>
      <c r="K369" s="24"/>
      <c r="L369" s="13"/>
      <c r="M369" s="2"/>
    </row>
    <row r="370" spans="1:13" ht="13.95" customHeight="1" x14ac:dyDescent="0.3">
      <c r="A370" s="2"/>
      <c r="B370" s="23"/>
      <c r="C370" s="34" t="s">
        <v>364</v>
      </c>
      <c r="D370" s="39">
        <f>VLOOKUP(Table2611[[#This Row],[(FIN) Käytäntö]],Table45[#All],2,FALSE)</f>
        <v>0</v>
      </c>
      <c r="E370" s="40">
        <f>VLOOKUP(Table2611[[#This Row],[(FIN) Käytäntö]],Table45[#All],3,FALSE)</f>
        <v>0</v>
      </c>
      <c r="F370" s="40">
        <f>VLOOKUP(Table2611[[#This Row],[(FIN) Käytäntö]],Table45[#All],4,FALSE)</f>
        <v>0</v>
      </c>
      <c r="G370" s="40"/>
      <c r="H370" s="40"/>
      <c r="I370" s="40">
        <f>VLOOKUP(Table2611[[#This Row],[(FIN) Käytäntö]],Table45[#All],5,FALSE)</f>
        <v>0</v>
      </c>
      <c r="J370" s="159" t="str">
        <f>VLOOKUP(Table2611[[#This Row],[(FIN) Käytäntö]],Table45[#All],6,FALSE)</f>
        <v>Uusi</v>
      </c>
      <c r="K370" s="24"/>
      <c r="L370" s="13"/>
      <c r="M370" s="2"/>
    </row>
    <row r="371" spans="1:13" ht="13.95" customHeight="1" x14ac:dyDescent="0.3">
      <c r="A371" s="2"/>
      <c r="B371" s="23"/>
      <c r="C371" s="34" t="s">
        <v>365</v>
      </c>
      <c r="D371" s="39">
        <f>VLOOKUP(Table2611[[#This Row],[(FIN) Käytäntö]],Table45[#All],2,FALSE)</f>
        <v>0</v>
      </c>
      <c r="E371" s="40">
        <f>VLOOKUP(Table2611[[#This Row],[(FIN) Käytäntö]],Table45[#All],3,FALSE)</f>
        <v>0</v>
      </c>
      <c r="F371" s="40">
        <f>VLOOKUP(Table2611[[#This Row],[(FIN) Käytäntö]],Table45[#All],4,FALSE)</f>
        <v>0</v>
      </c>
      <c r="G371" s="40"/>
      <c r="H371" s="40"/>
      <c r="I371" s="40" t="str">
        <f>VLOOKUP(Table2611[[#This Row],[(FIN) Käytäntö]],Table45[#All],5,FALSE)</f>
        <v>DEPENDENCIES-1f</v>
      </c>
      <c r="J371" s="159" t="str">
        <f>VLOOKUP(Table2611[[#This Row],[(FIN) Käytäntö]],Table45[#All],6,FALSE)</f>
        <v>Muuttunut</v>
      </c>
      <c r="K371" s="24"/>
      <c r="L371" s="13"/>
      <c r="M371" s="2"/>
    </row>
    <row r="372" spans="1:13" ht="13.95" customHeight="1" x14ac:dyDescent="0.3">
      <c r="A372" s="2"/>
      <c r="B372" s="23"/>
      <c r="C372" s="34" t="s">
        <v>366</v>
      </c>
      <c r="D372" s="39">
        <f>VLOOKUP(Table2611[[#This Row],[(FIN) Käytäntö]],Table45[#All],2,FALSE)</f>
        <v>0</v>
      </c>
      <c r="E372" s="40">
        <f>VLOOKUP(Table2611[[#This Row],[(FIN) Käytäntö]],Table45[#All],3,FALSE)</f>
        <v>0</v>
      </c>
      <c r="F372" s="40">
        <f>VLOOKUP(Table2611[[#This Row],[(FIN) Käytäntö]],Table45[#All],4,FALSE)</f>
        <v>0</v>
      </c>
      <c r="G372" s="40"/>
      <c r="H372" s="40"/>
      <c r="I372" s="40" t="str">
        <f>VLOOKUP(Table2611[[#This Row],[(FIN) Käytäntö]],Table45[#All],5,FALSE)</f>
        <v>DEPENDENCIES-1e</v>
      </c>
      <c r="J372" s="159" t="str">
        <f>VLOOKUP(Table2611[[#This Row],[(FIN) Käytäntö]],Table45[#All],6,FALSE)</f>
        <v>Muuttunut</v>
      </c>
      <c r="K372" s="24"/>
      <c r="L372" s="13"/>
      <c r="M372" s="2"/>
    </row>
    <row r="373" spans="1:13" ht="13.95" customHeight="1" x14ac:dyDescent="0.3">
      <c r="A373" s="2"/>
      <c r="B373" s="23"/>
      <c r="C373" s="34" t="s">
        <v>367</v>
      </c>
      <c r="D373" s="39">
        <f>VLOOKUP(Table2611[[#This Row],[(FIN) Käytäntö]],Table45[#All],2,FALSE)</f>
        <v>0</v>
      </c>
      <c r="E373" s="40">
        <f>VLOOKUP(Table2611[[#This Row],[(FIN) Käytäntö]],Table45[#All],3,FALSE)</f>
        <v>0</v>
      </c>
      <c r="F373" s="40">
        <f>VLOOKUP(Table2611[[#This Row],[(FIN) Käytäntö]],Table45[#All],4,FALSE)</f>
        <v>0</v>
      </c>
      <c r="G373" s="40"/>
      <c r="H373" s="40"/>
      <c r="I373" s="40">
        <f>VLOOKUP(Table2611[[#This Row],[(FIN) Käytäntö]],Table45[#All],5,FALSE)</f>
        <v>0</v>
      </c>
      <c r="J373" s="159" t="str">
        <f>VLOOKUP(Table2611[[#This Row],[(FIN) Käytäntö]],Table45[#All],6,FALSE)</f>
        <v>Uusi</v>
      </c>
      <c r="K373" s="24"/>
      <c r="L373" s="13"/>
      <c r="M373" s="2"/>
    </row>
    <row r="374" spans="1:13" ht="13.95" customHeight="1" x14ac:dyDescent="0.3">
      <c r="A374" s="2"/>
      <c r="B374" s="23"/>
      <c r="C374" s="34" t="s">
        <v>368</v>
      </c>
      <c r="D374" s="39">
        <f>VLOOKUP(Table2611[[#This Row],[(FIN) Käytäntö]],Table45[#All],2,FALSE)</f>
        <v>0</v>
      </c>
      <c r="E374" s="40">
        <f>VLOOKUP(Table2611[[#This Row],[(FIN) Käytäntö]],Table45[#All],3,FALSE)</f>
        <v>0</v>
      </c>
      <c r="F374" s="40">
        <f>VLOOKUP(Table2611[[#This Row],[(FIN) Käytäntö]],Table45[#All],4,FALSE)</f>
        <v>0</v>
      </c>
      <c r="G374" s="40"/>
      <c r="H374" s="40"/>
      <c r="I374" s="40" t="str">
        <f>VLOOKUP(Table2611[[#This Row],[(FIN) Käytäntö]],Table45[#All],5,FALSE)</f>
        <v>DEPENDENCIES-2b</v>
      </c>
      <c r="J374" s="159" t="str">
        <f>VLOOKUP(Table2611[[#This Row],[(FIN) Käytäntö]],Table45[#All],6,FALSE)</f>
        <v>Vastaava</v>
      </c>
      <c r="K374" s="24"/>
      <c r="L374" s="13"/>
      <c r="M374" s="2"/>
    </row>
    <row r="375" spans="1:13" ht="13.95" customHeight="1" x14ac:dyDescent="0.3">
      <c r="A375" s="2"/>
      <c r="B375" s="23"/>
      <c r="C375" s="34" t="s">
        <v>369</v>
      </c>
      <c r="D375" s="39">
        <f>VLOOKUP(Table2611[[#This Row],[(FIN) Käytäntö]],Table45[#All],2,FALSE)</f>
        <v>0</v>
      </c>
      <c r="E375" s="40">
        <f>VLOOKUP(Table2611[[#This Row],[(FIN) Käytäntö]],Table45[#All],3,FALSE)</f>
        <v>0</v>
      </c>
      <c r="F375" s="40">
        <f>VLOOKUP(Table2611[[#This Row],[(FIN) Käytäntö]],Table45[#All],4,FALSE)</f>
        <v>0</v>
      </c>
      <c r="G375" s="40"/>
      <c r="H375" s="40"/>
      <c r="I375" s="40">
        <f>VLOOKUP(Table2611[[#This Row],[(FIN) Käytäntö]],Table45[#All],5,FALSE)</f>
        <v>0</v>
      </c>
      <c r="J375" s="159" t="str">
        <f>VLOOKUP(Table2611[[#This Row],[(FIN) Käytäntö]],Table45[#All],6,FALSE)</f>
        <v>Uusi</v>
      </c>
      <c r="K375" s="24"/>
      <c r="L375" s="13"/>
      <c r="M375" s="2"/>
    </row>
    <row r="376" spans="1:13" ht="13.95" customHeight="1" x14ac:dyDescent="0.3">
      <c r="A376" s="2"/>
      <c r="B376" s="23"/>
      <c r="C376" s="34" t="s">
        <v>370</v>
      </c>
      <c r="D376" s="39">
        <f>VLOOKUP(Table2611[[#This Row],[(FIN) Käytäntö]],Table45[#All],2,FALSE)</f>
        <v>0</v>
      </c>
      <c r="E376" s="40">
        <f>VLOOKUP(Table2611[[#This Row],[(FIN) Käytäntö]],Table45[#All],3,FALSE)</f>
        <v>0</v>
      </c>
      <c r="F376" s="40">
        <f>VLOOKUP(Table2611[[#This Row],[(FIN) Käytäntö]],Table45[#All],4,FALSE)</f>
        <v>0</v>
      </c>
      <c r="G376" s="40"/>
      <c r="H376" s="40"/>
      <c r="I376" s="40">
        <f>VLOOKUP(Table2611[[#This Row],[(FIN) Käytäntö]],Table45[#All],5,FALSE)</f>
        <v>0</v>
      </c>
      <c r="J376" s="159" t="str">
        <f>VLOOKUP(Table2611[[#This Row],[(FIN) Käytäntö]],Table45[#All],6,FALSE)</f>
        <v>Uusi</v>
      </c>
      <c r="K376" s="24"/>
      <c r="L376" s="13"/>
      <c r="M376" s="2"/>
    </row>
    <row r="377" spans="1:13" ht="13.95" customHeight="1" x14ac:dyDescent="0.3">
      <c r="A377" s="2"/>
      <c r="B377" s="23"/>
      <c r="C377" s="34" t="s">
        <v>371</v>
      </c>
      <c r="D377" s="39">
        <f>VLOOKUP(Table2611[[#This Row],[(FIN) Käytäntö]],Table45[#All],2,FALSE)</f>
        <v>0</v>
      </c>
      <c r="E377" s="40">
        <f>VLOOKUP(Table2611[[#This Row],[(FIN) Käytäntö]],Table45[#All],3,FALSE)</f>
        <v>0</v>
      </c>
      <c r="F377" s="40">
        <f>VLOOKUP(Table2611[[#This Row],[(FIN) Käytäntö]],Table45[#All],4,FALSE)</f>
        <v>0</v>
      </c>
      <c r="G377" s="40"/>
      <c r="H377" s="40"/>
      <c r="I377" s="40" t="str">
        <f>VLOOKUP(Table2611[[#This Row],[(FIN) Käytäntö]],Table45[#All],5,FALSE)</f>
        <v>DEPENDENCIES-2g</v>
      </c>
      <c r="J377" s="159" t="str">
        <f>VLOOKUP(Table2611[[#This Row],[(FIN) Käytäntö]],Table45[#All],6,FALSE)</f>
        <v>Muuttunut</v>
      </c>
      <c r="K377" s="24"/>
      <c r="L377" s="13"/>
      <c r="M377" s="2"/>
    </row>
    <row r="378" spans="1:13" ht="13.95" customHeight="1" x14ac:dyDescent="0.3">
      <c r="A378" s="2"/>
      <c r="B378" s="23"/>
      <c r="C378" s="34" t="s">
        <v>372</v>
      </c>
      <c r="D378" s="39">
        <f>VLOOKUP(Table2611[[#This Row],[(FIN) Käytäntö]],Table45[#All],2,FALSE)</f>
        <v>0</v>
      </c>
      <c r="E378" s="40">
        <f>VLOOKUP(Table2611[[#This Row],[(FIN) Käytäntö]],Table45[#All],3,FALSE)</f>
        <v>0</v>
      </c>
      <c r="F378" s="40">
        <f>VLOOKUP(Table2611[[#This Row],[(FIN) Käytäntö]],Table45[#All],4,FALSE)</f>
        <v>0</v>
      </c>
      <c r="G378" s="40"/>
      <c r="H378" s="40"/>
      <c r="I378" s="40" t="str">
        <f>VLOOKUP(Table2611[[#This Row],[(FIN) Käytäntö]],Table45[#All],5,FALSE)</f>
        <v>DEPENDENCIES-2j</v>
      </c>
      <c r="J378" s="159" t="str">
        <f>VLOOKUP(Table2611[[#This Row],[(FIN) Käytäntö]],Table45[#All],6,FALSE)</f>
        <v>Vastaava</v>
      </c>
      <c r="K378" s="24"/>
      <c r="L378" s="13"/>
      <c r="M378" s="2"/>
    </row>
    <row r="379" spans="1:13" ht="13.95" customHeight="1" x14ac:dyDescent="0.3">
      <c r="A379" s="2"/>
      <c r="B379" s="23"/>
      <c r="C379" s="34" t="s">
        <v>373</v>
      </c>
      <c r="D379" s="39">
        <f>VLOOKUP(Table2611[[#This Row],[(FIN) Käytäntö]],Table45[#All],2,FALSE)</f>
        <v>0</v>
      </c>
      <c r="E379" s="40">
        <f>VLOOKUP(Table2611[[#This Row],[(FIN) Käytäntö]],Table45[#All],3,FALSE)</f>
        <v>0</v>
      </c>
      <c r="F379" s="40">
        <f>VLOOKUP(Table2611[[#This Row],[(FIN) Käytäntö]],Table45[#All],4,FALSE)</f>
        <v>0</v>
      </c>
      <c r="G379" s="40"/>
      <c r="H379" s="40"/>
      <c r="I379" s="40" t="str">
        <f>VLOOKUP(Table2611[[#This Row],[(FIN) Käytäntö]],Table45[#All],5,FALSE)</f>
        <v>DEPENDENCIES-2f</v>
      </c>
      <c r="J379" s="159" t="str">
        <f>VLOOKUP(Table2611[[#This Row],[(FIN) Käytäntö]],Table45[#All],6,FALSE)</f>
        <v>Vastaava</v>
      </c>
      <c r="K379" s="24"/>
      <c r="L379" s="13"/>
      <c r="M379" s="2"/>
    </row>
    <row r="380" spans="1:13" ht="13.95" customHeight="1" x14ac:dyDescent="0.3">
      <c r="A380" s="2"/>
      <c r="B380" s="23"/>
      <c r="C380" s="34" t="s">
        <v>374</v>
      </c>
      <c r="D380" s="39">
        <f>VLOOKUP(Table2611[[#This Row],[(FIN) Käytäntö]],Table45[#All],2,FALSE)</f>
        <v>0</v>
      </c>
      <c r="E380" s="40">
        <f>VLOOKUP(Table2611[[#This Row],[(FIN) Käytäntö]],Table45[#All],3,FALSE)</f>
        <v>0</v>
      </c>
      <c r="F380" s="40">
        <f>VLOOKUP(Table2611[[#This Row],[(FIN) Käytäntö]],Table45[#All],4,FALSE)</f>
        <v>0</v>
      </c>
      <c r="G380" s="40"/>
      <c r="H380" s="40"/>
      <c r="I380" s="40" t="str">
        <f>VLOOKUP(Table2611[[#This Row],[(FIN) Käytäntö]],Table45[#All],5,FALSE)</f>
        <v>DEPENDENCIES-2i</v>
      </c>
      <c r="J380" s="159" t="str">
        <f>VLOOKUP(Table2611[[#This Row],[(FIN) Käytäntö]],Table45[#All],6,FALSE)</f>
        <v>Vastaava</v>
      </c>
      <c r="K380" s="24"/>
      <c r="L380" s="13"/>
      <c r="M380" s="2"/>
    </row>
    <row r="381" spans="1:13" ht="13.95" customHeight="1" x14ac:dyDescent="0.3">
      <c r="A381" s="2"/>
      <c r="B381" s="23"/>
      <c r="C381" s="34" t="s">
        <v>375</v>
      </c>
      <c r="D381" s="39">
        <f>VLOOKUP(Table2611[[#This Row],[(FIN) Käytäntö]],Table45[#All],2,FALSE)</f>
        <v>0</v>
      </c>
      <c r="E381" s="40">
        <f>VLOOKUP(Table2611[[#This Row],[(FIN) Käytäntö]],Table45[#All],3,FALSE)</f>
        <v>0</v>
      </c>
      <c r="F381" s="40">
        <f>VLOOKUP(Table2611[[#This Row],[(FIN) Käytäntö]],Table45[#All],4,FALSE)</f>
        <v>0</v>
      </c>
      <c r="G381" s="40"/>
      <c r="H381" s="40"/>
      <c r="I381" s="40" t="str">
        <f>VLOOKUP(Table2611[[#This Row],[(FIN) Käytäntö]],Table45[#All],5,FALSE)</f>
        <v>DEPENDENCIES-2e</v>
      </c>
      <c r="J381" s="159" t="str">
        <f>VLOOKUP(Table2611[[#This Row],[(FIN) Käytäntö]],Table45[#All],6,FALSE)</f>
        <v>Muuttunut</v>
      </c>
      <c r="K381" s="24"/>
      <c r="L381" s="13"/>
      <c r="M381" s="2"/>
    </row>
    <row r="382" spans="1:13" ht="13.95" customHeight="1" x14ac:dyDescent="0.3">
      <c r="A382" s="2"/>
      <c r="B382" s="23"/>
      <c r="C382" s="34" t="s">
        <v>376</v>
      </c>
      <c r="D382" s="39">
        <f>VLOOKUP(Table2611[[#This Row],[(FIN) Käytäntö]],Table45[#All],2,FALSE)</f>
        <v>0</v>
      </c>
      <c r="E382" s="40">
        <f>VLOOKUP(Table2611[[#This Row],[(FIN) Käytäntö]],Table45[#All],3,FALSE)</f>
        <v>0</v>
      </c>
      <c r="F382" s="40">
        <f>VLOOKUP(Table2611[[#This Row],[(FIN) Käytäntö]],Table45[#All],4,FALSE)</f>
        <v>0</v>
      </c>
      <c r="G382" s="40"/>
      <c r="H382" s="40"/>
      <c r="I382" s="40" t="str">
        <f>VLOOKUP(Table2611[[#This Row],[(FIN) Käytäntö]],Table45[#All],5,FALSE)</f>
        <v>DEPENDENCIES-2k</v>
      </c>
      <c r="J382" s="159" t="str">
        <f>VLOOKUP(Table2611[[#This Row],[(FIN) Käytäntö]],Table45[#All],6,FALSE)</f>
        <v>Vastaava</v>
      </c>
      <c r="K382" s="24"/>
      <c r="L382" s="13"/>
      <c r="M382" s="2"/>
    </row>
    <row r="383" spans="1:13" ht="13.95" customHeight="1" x14ac:dyDescent="0.3">
      <c r="A383" s="2"/>
      <c r="B383" s="23"/>
      <c r="C383" s="34" t="s">
        <v>377</v>
      </c>
      <c r="D383" s="39">
        <f>VLOOKUP(Table2611[[#This Row],[(FIN) Käytäntö]],Table45[#All],2,FALSE)</f>
        <v>0</v>
      </c>
      <c r="E383" s="40">
        <f>VLOOKUP(Table2611[[#This Row],[(FIN) Käytäntö]],Table45[#All],3,FALSE)</f>
        <v>0</v>
      </c>
      <c r="F383" s="40">
        <f>VLOOKUP(Table2611[[#This Row],[(FIN) Käytäntö]],Table45[#All],4,FALSE)</f>
        <v>0</v>
      </c>
      <c r="G383" s="40"/>
      <c r="H383" s="40"/>
      <c r="I383" s="40" t="str">
        <f>VLOOKUP(Table2611[[#This Row],[(FIN) Käytäntö]],Table45[#All],5,FALSE)</f>
        <v>DEPENDENCIES-2l</v>
      </c>
      <c r="J383" s="159" t="str">
        <f>VLOOKUP(Table2611[[#This Row],[(FIN) Käytäntö]],Table45[#All],6,FALSE)</f>
        <v>Vastaava</v>
      </c>
      <c r="K383" s="24"/>
      <c r="L383" s="13"/>
      <c r="M383" s="2"/>
    </row>
    <row r="384" spans="1:13" ht="13.95" customHeight="1" x14ac:dyDescent="0.3">
      <c r="A384" s="2"/>
      <c r="B384" s="23"/>
      <c r="C384" s="34" t="s">
        <v>378</v>
      </c>
      <c r="D384" s="39">
        <f>VLOOKUP(Table2611[[#This Row],[(FIN) Käytäntö]],Table45[#All],2,FALSE)</f>
        <v>0</v>
      </c>
      <c r="E384" s="40">
        <f>VLOOKUP(Table2611[[#This Row],[(FIN) Käytäntö]],Table45[#All],3,FALSE)</f>
        <v>0</v>
      </c>
      <c r="F384" s="40">
        <f>VLOOKUP(Table2611[[#This Row],[(FIN) Käytäntö]],Table45[#All],4,FALSE)</f>
        <v>0</v>
      </c>
      <c r="G384" s="40"/>
      <c r="H384" s="40"/>
      <c r="I384" s="40" t="str">
        <f>VLOOKUP(Table2611[[#This Row],[(FIN) Käytäntö]],Table45[#All],5,FALSE)</f>
        <v>DEPENDENCIES-2n</v>
      </c>
      <c r="J384" s="159" t="str">
        <f>VLOOKUP(Table2611[[#This Row],[(FIN) Käytäntö]],Table45[#All],6,FALSE)</f>
        <v>Vastaava</v>
      </c>
      <c r="K384" s="24"/>
      <c r="L384" s="13"/>
      <c r="M384" s="2"/>
    </row>
    <row r="385" spans="1:13" ht="13.95" customHeight="1" x14ac:dyDescent="0.3">
      <c r="A385" s="2"/>
      <c r="B385" s="23"/>
      <c r="C385" s="34" t="s">
        <v>379</v>
      </c>
      <c r="D385" s="39">
        <f>VLOOKUP(Table2611[[#This Row],[(FIN) Käytäntö]],Table45[#All],2,FALSE)</f>
        <v>0</v>
      </c>
      <c r="E385" s="40">
        <f>VLOOKUP(Table2611[[#This Row],[(FIN) Käytäntö]],Table45[#All],3,FALSE)</f>
        <v>0</v>
      </c>
      <c r="F385" s="40">
        <f>VLOOKUP(Table2611[[#This Row],[(FIN) Käytäntö]],Table45[#All],4,FALSE)</f>
        <v>0</v>
      </c>
      <c r="G385" s="40"/>
      <c r="H385" s="40"/>
      <c r="I385" s="40" t="str">
        <f>VLOOKUP(Table2611[[#This Row],[(FIN) Käytäntö]],Table45[#All],5,FALSE)</f>
        <v>DEPENDENCIES-3a</v>
      </c>
      <c r="J385" s="159" t="str">
        <f>VLOOKUP(Table2611[[#This Row],[(FIN) Käytäntö]],Table45[#All],6,FALSE)</f>
        <v>Vastaava</v>
      </c>
      <c r="K385" s="24"/>
      <c r="L385" s="13"/>
      <c r="M385" s="2"/>
    </row>
    <row r="386" spans="1:13" ht="13.95" customHeight="1" x14ac:dyDescent="0.3">
      <c r="A386" s="2"/>
      <c r="B386" s="23"/>
      <c r="C386" s="34" t="s">
        <v>380</v>
      </c>
      <c r="D386" s="39">
        <f>VLOOKUP(Table2611[[#This Row],[(FIN) Käytäntö]],Table45[#All],2,FALSE)</f>
        <v>0</v>
      </c>
      <c r="E386" s="40">
        <f>VLOOKUP(Table2611[[#This Row],[(FIN) Käytäntö]],Table45[#All],3,FALSE)</f>
        <v>0</v>
      </c>
      <c r="F386" s="40">
        <f>VLOOKUP(Table2611[[#This Row],[(FIN) Käytäntö]],Table45[#All],4,FALSE)</f>
        <v>0</v>
      </c>
      <c r="G386" s="40"/>
      <c r="H386" s="40"/>
      <c r="I386" s="40" t="str">
        <f>VLOOKUP(Table2611[[#This Row],[(FIN) Käytäntö]],Table45[#All],5,FALSE)</f>
        <v>DEPENDENCIES-3b</v>
      </c>
      <c r="J386" s="159" t="str">
        <f>VLOOKUP(Table2611[[#This Row],[(FIN) Käytäntö]],Table45[#All],6,FALSE)</f>
        <v>Vastaava</v>
      </c>
      <c r="K386" s="24"/>
      <c r="L386" s="13"/>
      <c r="M386" s="2"/>
    </row>
    <row r="387" spans="1:13" ht="13.95" customHeight="1" x14ac:dyDescent="0.3">
      <c r="A387" s="2"/>
      <c r="B387" s="23"/>
      <c r="C387" s="34" t="s">
        <v>381</v>
      </c>
      <c r="D387" s="39">
        <f>VLOOKUP(Table2611[[#This Row],[(FIN) Käytäntö]],Table45[#All],2,FALSE)</f>
        <v>0</v>
      </c>
      <c r="E387" s="40">
        <f>VLOOKUP(Table2611[[#This Row],[(FIN) Käytäntö]],Table45[#All],3,FALSE)</f>
        <v>0</v>
      </c>
      <c r="F387" s="40">
        <f>VLOOKUP(Table2611[[#This Row],[(FIN) Käytäntö]],Table45[#All],4,FALSE)</f>
        <v>0</v>
      </c>
      <c r="G387" s="40"/>
      <c r="H387" s="40"/>
      <c r="I387" s="40" t="str">
        <f>VLOOKUP(Table2611[[#This Row],[(FIN) Käytäntö]],Table45[#All],5,FALSE)</f>
        <v>DEPENDENCIES-3e</v>
      </c>
      <c r="J387" s="159" t="str">
        <f>VLOOKUP(Table2611[[#This Row],[(FIN) Käytäntö]],Table45[#All],6,FALSE)</f>
        <v>Muuttunut</v>
      </c>
      <c r="K387" s="24"/>
      <c r="L387" s="13"/>
      <c r="M387" s="2"/>
    </row>
    <row r="388" spans="1:13" ht="13.95" customHeight="1" x14ac:dyDescent="0.3">
      <c r="A388" s="2"/>
      <c r="B388" s="23"/>
      <c r="C388" s="34" t="s">
        <v>382</v>
      </c>
      <c r="D388" s="39">
        <f>VLOOKUP(Table2611[[#This Row],[(FIN) Käytäntö]],Table45[#All],2,FALSE)</f>
        <v>0</v>
      </c>
      <c r="E388" s="40">
        <f>VLOOKUP(Table2611[[#This Row],[(FIN) Käytäntö]],Table45[#All],3,FALSE)</f>
        <v>0</v>
      </c>
      <c r="F388" s="40">
        <f>VLOOKUP(Table2611[[#This Row],[(FIN) Käytäntö]],Table45[#All],4,FALSE)</f>
        <v>0</v>
      </c>
      <c r="G388" s="40"/>
      <c r="H388" s="40"/>
      <c r="I388" s="40" t="str">
        <f>VLOOKUP(Table2611[[#This Row],[(FIN) Käytäntö]],Table45[#All],5,FALSE)</f>
        <v>DEPENDENCIES-3c</v>
      </c>
      <c r="J388" s="159" t="str">
        <f>VLOOKUP(Table2611[[#This Row],[(FIN) Käytäntö]],Table45[#All],6,FALSE)</f>
        <v>Vastaava</v>
      </c>
      <c r="K388" s="24"/>
      <c r="L388" s="13"/>
      <c r="M388" s="2"/>
    </row>
    <row r="389" spans="1:13" ht="13.95" customHeight="1" x14ac:dyDescent="0.3">
      <c r="A389" s="2"/>
      <c r="B389" s="23"/>
      <c r="C389" s="34" t="s">
        <v>383</v>
      </c>
      <c r="D389" s="39">
        <f>VLOOKUP(Table2611[[#This Row],[(FIN) Käytäntö]],Table45[#All],2,FALSE)</f>
        <v>0</v>
      </c>
      <c r="E389" s="40">
        <f>VLOOKUP(Table2611[[#This Row],[(FIN) Käytäntö]],Table45[#All],3,FALSE)</f>
        <v>0</v>
      </c>
      <c r="F389" s="40">
        <f>VLOOKUP(Table2611[[#This Row],[(FIN) Käytäntö]],Table45[#All],4,FALSE)</f>
        <v>0</v>
      </c>
      <c r="G389" s="40"/>
      <c r="H389" s="40"/>
      <c r="I389" s="40" t="str">
        <f>VLOOKUP(Table2611[[#This Row],[(FIN) Käytäntö]],Table45[#All],5,FALSE)</f>
        <v>DEPENDENCIES-3d</v>
      </c>
      <c r="J389" s="159" t="str">
        <f>VLOOKUP(Table2611[[#This Row],[(FIN) Käytäntö]],Table45[#All],6,FALSE)</f>
        <v>Vastaava</v>
      </c>
      <c r="K389" s="24"/>
      <c r="L389" s="13"/>
      <c r="M389" s="2"/>
    </row>
    <row r="390" spans="1:13" ht="13.95" customHeight="1" x14ac:dyDescent="0.3">
      <c r="A390" s="2"/>
      <c r="B390" s="23"/>
      <c r="C390" s="34" t="s">
        <v>384</v>
      </c>
      <c r="D390" s="39">
        <f>VLOOKUP(Table2611[[#This Row],[(FIN) Käytäntö]],Table45[#All],2,FALSE)</f>
        <v>0</v>
      </c>
      <c r="E390" s="40">
        <f>VLOOKUP(Table2611[[#This Row],[(FIN) Käytäntö]],Table45[#All],3,FALSE)</f>
        <v>0</v>
      </c>
      <c r="F390" s="40">
        <f>VLOOKUP(Table2611[[#This Row],[(FIN) Käytäntö]],Table45[#All],4,FALSE)</f>
        <v>0</v>
      </c>
      <c r="G390" s="40"/>
      <c r="H390" s="40"/>
      <c r="I390" s="40" t="str">
        <f>VLOOKUP(Table2611[[#This Row],[(FIN) Käytäntö]],Table45[#All],5,FALSE)</f>
        <v>DEPENDENCIES-3f</v>
      </c>
      <c r="J390" s="159" t="str">
        <f>VLOOKUP(Table2611[[#This Row],[(FIN) Käytäntö]],Table45[#All],6,FALSE)</f>
        <v>Muuttunut</v>
      </c>
      <c r="K390" s="24"/>
      <c r="L390" s="13"/>
      <c r="M390" s="2"/>
    </row>
    <row r="391" spans="1:13" ht="13.95" customHeight="1" x14ac:dyDescent="0.3">
      <c r="A391" s="2"/>
      <c r="B391" s="23"/>
      <c r="C391" s="34" t="s">
        <v>385</v>
      </c>
      <c r="D391" s="39">
        <f>VLOOKUP(Table2611[[#This Row],[(FIN) Käytäntö]],Table45[#All],2,FALSE)</f>
        <v>0</v>
      </c>
      <c r="E391" s="40">
        <f>VLOOKUP(Table2611[[#This Row],[(FIN) Käytäntö]],Table45[#All],3,FALSE)</f>
        <v>0</v>
      </c>
      <c r="F391" s="40">
        <f>VLOOKUP(Table2611[[#This Row],[(FIN) Käytäntö]],Table45[#All],4,FALSE)</f>
        <v>0</v>
      </c>
      <c r="G391" s="40"/>
      <c r="H391" s="40"/>
      <c r="I391" s="40" t="str">
        <f>VLOOKUP(Table2611[[#This Row],[(FIN) Käytäntö]],Table45[#All],5,FALSE)</f>
        <v>THREAT-2a</v>
      </c>
      <c r="J391" s="159" t="str">
        <f>VLOOKUP(Table2611[[#This Row],[(FIN) Käytäntö]],Table45[#All],6,FALSE)</f>
        <v>Vastaava</v>
      </c>
      <c r="K391" s="24"/>
      <c r="L391" s="13"/>
      <c r="M391" s="2"/>
    </row>
    <row r="392" spans="1:13" ht="13.95" customHeight="1" x14ac:dyDescent="0.3">
      <c r="A392" s="2"/>
      <c r="B392" s="23"/>
      <c r="C392" s="34" t="s">
        <v>386</v>
      </c>
      <c r="D392" s="39">
        <f>VLOOKUP(Table2611[[#This Row],[(FIN) Käytäntö]],Table45[#All],2,FALSE)</f>
        <v>0</v>
      </c>
      <c r="E392" s="40">
        <f>VLOOKUP(Table2611[[#This Row],[(FIN) Käytäntö]],Table45[#All],3,FALSE)</f>
        <v>0</v>
      </c>
      <c r="F392" s="40">
        <f>VLOOKUP(Table2611[[#This Row],[(FIN) Käytäntö]],Table45[#All],4,FALSE)</f>
        <v>0</v>
      </c>
      <c r="G392" s="40"/>
      <c r="H392" s="40"/>
      <c r="I392" s="40" t="str">
        <f>VLOOKUP(Table2611[[#This Row],[(FIN) Käytäntö]],Table45[#All],5,FALSE)</f>
        <v>THREAT-2b</v>
      </c>
      <c r="J392" s="159" t="str">
        <f>VLOOKUP(Table2611[[#This Row],[(FIN) Käytäntö]],Table45[#All],6,FALSE)</f>
        <v>Vastaava</v>
      </c>
      <c r="K392" s="24"/>
      <c r="L392" s="13"/>
      <c r="M392" s="2"/>
    </row>
    <row r="393" spans="1:13" ht="13.95" customHeight="1" x14ac:dyDescent="0.3">
      <c r="A393" s="2"/>
      <c r="B393" s="23"/>
      <c r="C393" s="34" t="s">
        <v>387</v>
      </c>
      <c r="D393" s="39">
        <f>VLOOKUP(Table2611[[#This Row],[(FIN) Käytäntö]],Table45[#All],2,FALSE)</f>
        <v>0</v>
      </c>
      <c r="E393" s="40">
        <f>VLOOKUP(Table2611[[#This Row],[(FIN) Käytäntö]],Table45[#All],3,FALSE)</f>
        <v>0</v>
      </c>
      <c r="F393" s="40">
        <f>VLOOKUP(Table2611[[#This Row],[(FIN) Käytäntö]],Table45[#All],4,FALSE)</f>
        <v>0</v>
      </c>
      <c r="G393" s="40"/>
      <c r="H393" s="40"/>
      <c r="I393" s="40" t="str">
        <f>VLOOKUP(Table2611[[#This Row],[(FIN) Käytäntö]],Table45[#All],5,FALSE)</f>
        <v>THREAT-2c</v>
      </c>
      <c r="J393" s="159" t="str">
        <f>VLOOKUP(Table2611[[#This Row],[(FIN) Käytäntö]],Table45[#All],6,FALSE)</f>
        <v>Vastaava</v>
      </c>
      <c r="K393" s="24"/>
      <c r="L393" s="13"/>
      <c r="M393" s="2"/>
    </row>
    <row r="394" spans="1:13" ht="13.95" customHeight="1" x14ac:dyDescent="0.3">
      <c r="A394" s="2"/>
      <c r="B394" s="23"/>
      <c r="C394" s="34" t="s">
        <v>388</v>
      </c>
      <c r="D394" s="39">
        <f>VLOOKUP(Table2611[[#This Row],[(FIN) Käytäntö]],Table45[#All],2,FALSE)</f>
        <v>0</v>
      </c>
      <c r="E394" s="40">
        <f>VLOOKUP(Table2611[[#This Row],[(FIN) Käytäntö]],Table45[#All],3,FALSE)</f>
        <v>0</v>
      </c>
      <c r="F394" s="40">
        <f>VLOOKUP(Table2611[[#This Row],[(FIN) Käytäntö]],Table45[#All],4,FALSE)</f>
        <v>0</v>
      </c>
      <c r="G394" s="40"/>
      <c r="H394" s="40"/>
      <c r="I394" s="40" t="str">
        <f>VLOOKUP(Table2611[[#This Row],[(FIN) Käytäntö]],Table45[#All],5,FALSE)</f>
        <v>THREAT-2d</v>
      </c>
      <c r="J394" s="159" t="str">
        <f>VLOOKUP(Table2611[[#This Row],[(FIN) Käytäntö]],Table45[#All],6,FALSE)</f>
        <v>Vastaava</v>
      </c>
      <c r="K394" s="24"/>
      <c r="L394" s="13"/>
      <c r="M394" s="2"/>
    </row>
    <row r="395" spans="1:13" ht="13.95" customHeight="1" x14ac:dyDescent="0.3">
      <c r="A395" s="2"/>
      <c r="B395" s="23"/>
      <c r="C395" s="34" t="s">
        <v>389</v>
      </c>
      <c r="D395" s="39">
        <f>VLOOKUP(Table2611[[#This Row],[(FIN) Käytäntö]],Table45[#All],2,FALSE)</f>
        <v>0</v>
      </c>
      <c r="E395" s="40">
        <f>VLOOKUP(Table2611[[#This Row],[(FIN) Käytäntö]],Table45[#All],3,FALSE)</f>
        <v>0</v>
      </c>
      <c r="F395" s="40">
        <f>VLOOKUP(Table2611[[#This Row],[(FIN) Käytäntö]],Table45[#All],4,FALSE)</f>
        <v>0</v>
      </c>
      <c r="G395" s="40"/>
      <c r="H395" s="40"/>
      <c r="I395" s="40" t="str">
        <f>VLOOKUP(Table2611[[#This Row],[(FIN) Käytäntö]],Table45[#All],5,FALSE)</f>
        <v>THREAT-2e</v>
      </c>
      <c r="J395" s="159" t="str">
        <f>VLOOKUP(Table2611[[#This Row],[(FIN) Käytäntö]],Table45[#All],6,FALSE)</f>
        <v>Vastaava</v>
      </c>
      <c r="K395" s="24"/>
      <c r="L395" s="13"/>
      <c r="M395" s="2"/>
    </row>
    <row r="396" spans="1:13" ht="13.95" customHeight="1" x14ac:dyDescent="0.3">
      <c r="A396" s="2"/>
      <c r="B396" s="23"/>
      <c r="C396" s="34" t="s">
        <v>390</v>
      </c>
      <c r="D396" s="39">
        <f>VLOOKUP(Table2611[[#This Row],[(FIN) Käytäntö]],Table45[#All],2,FALSE)</f>
        <v>0</v>
      </c>
      <c r="E396" s="40">
        <f>VLOOKUP(Table2611[[#This Row],[(FIN) Käytäntö]],Table45[#All],3,FALSE)</f>
        <v>0</v>
      </c>
      <c r="F396" s="40">
        <f>VLOOKUP(Table2611[[#This Row],[(FIN) Käytäntö]],Table45[#All],4,FALSE)</f>
        <v>0</v>
      </c>
      <c r="G396" s="40"/>
      <c r="H396" s="40"/>
      <c r="I396" s="40" t="str">
        <f>VLOOKUP(Table2611[[#This Row],[(FIN) Käytäntö]],Table45[#All],5,FALSE)</f>
        <v>THREAT-2f</v>
      </c>
      <c r="J396" s="159" t="str">
        <f>VLOOKUP(Table2611[[#This Row],[(FIN) Käytäntö]],Table45[#All],6,FALSE)</f>
        <v>Vastaava</v>
      </c>
      <c r="K396" s="24"/>
      <c r="L396" s="13"/>
      <c r="M396" s="2"/>
    </row>
    <row r="397" spans="1:13" ht="13.95" customHeight="1" x14ac:dyDescent="0.3">
      <c r="A397" s="2"/>
      <c r="B397" s="23"/>
      <c r="C397" s="34" t="s">
        <v>391</v>
      </c>
      <c r="D397" s="39">
        <f>VLOOKUP(Table2611[[#This Row],[(FIN) Käytäntö]],Table45[#All],2,FALSE)</f>
        <v>0</v>
      </c>
      <c r="E397" s="40">
        <f>VLOOKUP(Table2611[[#This Row],[(FIN) Käytäntö]],Table45[#All],3,FALSE)</f>
        <v>0</v>
      </c>
      <c r="F397" s="40">
        <f>VLOOKUP(Table2611[[#This Row],[(FIN) Käytäntö]],Table45[#All],4,FALSE)</f>
        <v>0</v>
      </c>
      <c r="G397" s="40"/>
      <c r="H397" s="40"/>
      <c r="I397" s="40" t="str">
        <f>VLOOKUP(Table2611[[#This Row],[(FIN) Käytäntö]],Table45[#All],5,FALSE)</f>
        <v>THREAT-2g</v>
      </c>
      <c r="J397" s="159" t="str">
        <f>VLOOKUP(Table2611[[#This Row],[(FIN) Käytäntö]],Table45[#All],6,FALSE)</f>
        <v>Vastaava</v>
      </c>
      <c r="K397" s="24"/>
      <c r="L397" s="13"/>
      <c r="M397" s="2"/>
    </row>
    <row r="398" spans="1:13" ht="13.95" customHeight="1" x14ac:dyDescent="0.3">
      <c r="A398" s="2"/>
      <c r="B398" s="23"/>
      <c r="C398" s="34" t="s">
        <v>392</v>
      </c>
      <c r="D398" s="39">
        <f>VLOOKUP(Table2611[[#This Row],[(FIN) Käytäntö]],Table45[#All],2,FALSE)</f>
        <v>0</v>
      </c>
      <c r="E398" s="40">
        <f>VLOOKUP(Table2611[[#This Row],[(FIN) Käytäntö]],Table45[#All],3,FALSE)</f>
        <v>0</v>
      </c>
      <c r="F398" s="40">
        <f>VLOOKUP(Table2611[[#This Row],[(FIN) Käytäntö]],Table45[#All],4,FALSE)</f>
        <v>0</v>
      </c>
      <c r="G398" s="40"/>
      <c r="H398" s="40"/>
      <c r="I398" s="40" t="str">
        <f>VLOOKUP(Table2611[[#This Row],[(FIN) Käytäntö]],Table45[#All],5,FALSE)</f>
        <v>THREAT-2h</v>
      </c>
      <c r="J398" s="159" t="str">
        <f>VLOOKUP(Table2611[[#This Row],[(FIN) Käytäntö]],Table45[#All],6,FALSE)</f>
        <v>Vastaava</v>
      </c>
      <c r="K398" s="24"/>
      <c r="L398" s="13"/>
      <c r="M398" s="2"/>
    </row>
    <row r="399" spans="1:13" ht="13.95" customHeight="1" x14ac:dyDescent="0.3">
      <c r="A399" s="2"/>
      <c r="B399" s="23"/>
      <c r="C399" s="34" t="s">
        <v>393</v>
      </c>
      <c r="D399" s="39">
        <f>VLOOKUP(Table2611[[#This Row],[(FIN) Käytäntö]],Table45[#All],2,FALSE)</f>
        <v>0</v>
      </c>
      <c r="E399" s="40">
        <f>VLOOKUP(Table2611[[#This Row],[(FIN) Käytäntö]],Table45[#All],3,FALSE)</f>
        <v>0</v>
      </c>
      <c r="F399" s="40">
        <f>VLOOKUP(Table2611[[#This Row],[(FIN) Käytäntö]],Table45[#All],4,FALSE)</f>
        <v>0</v>
      </c>
      <c r="G399" s="40"/>
      <c r="H399" s="40"/>
      <c r="I399" s="40" t="str">
        <f>VLOOKUP(Table2611[[#This Row],[(FIN) Käytäntö]],Table45[#All],5,FALSE)</f>
        <v>THREAT-2i</v>
      </c>
      <c r="J399" s="159" t="str">
        <f>VLOOKUP(Table2611[[#This Row],[(FIN) Käytäntö]],Table45[#All],6,FALSE)</f>
        <v>Vastaava</v>
      </c>
      <c r="K399" s="24"/>
      <c r="L399" s="13"/>
      <c r="M399" s="2"/>
    </row>
    <row r="400" spans="1:13" ht="13.95" customHeight="1" x14ac:dyDescent="0.3">
      <c r="A400" s="2"/>
      <c r="B400" s="23"/>
      <c r="C400" s="34" t="s">
        <v>394</v>
      </c>
      <c r="D400" s="39">
        <f>VLOOKUP(Table2611[[#This Row],[(FIN) Käytäntö]],Table45[#All],2,FALSE)</f>
        <v>0</v>
      </c>
      <c r="E400" s="40">
        <f>VLOOKUP(Table2611[[#This Row],[(FIN) Käytäntö]],Table45[#All],3,FALSE)</f>
        <v>0</v>
      </c>
      <c r="F400" s="40">
        <f>VLOOKUP(Table2611[[#This Row],[(FIN) Käytäntö]],Table45[#All],4,FALSE)</f>
        <v>0</v>
      </c>
      <c r="G400" s="40"/>
      <c r="H400" s="40"/>
      <c r="I400" s="40" t="str">
        <f>VLOOKUP(Table2611[[#This Row],[(FIN) Käytäntö]],Table45[#All],5,FALSE)</f>
        <v>THREAT-2k</v>
      </c>
      <c r="J400" s="159" t="str">
        <f>VLOOKUP(Table2611[[#This Row],[(FIN) Käytäntö]],Table45[#All],6,FALSE)</f>
        <v>Vastaava</v>
      </c>
      <c r="K400" s="24"/>
      <c r="L400" s="13"/>
      <c r="M400" s="2"/>
    </row>
    <row r="401" spans="1:13" ht="13.95" customHeight="1" x14ac:dyDescent="0.3">
      <c r="A401" s="2"/>
      <c r="B401" s="23"/>
      <c r="C401" s="34" t="s">
        <v>395</v>
      </c>
      <c r="D401" s="39">
        <f>VLOOKUP(Table2611[[#This Row],[(FIN) Käytäntö]],Table45[#All],2,FALSE)</f>
        <v>0</v>
      </c>
      <c r="E401" s="40">
        <f>VLOOKUP(Table2611[[#This Row],[(FIN) Käytäntö]],Table45[#All],3,FALSE)</f>
        <v>0</v>
      </c>
      <c r="F401" s="40">
        <f>VLOOKUP(Table2611[[#This Row],[(FIN) Käytäntö]],Table45[#All],4,FALSE)</f>
        <v>0</v>
      </c>
      <c r="G401" s="40"/>
      <c r="H401" s="40"/>
      <c r="I401" s="40" t="str">
        <f>VLOOKUP(Table2611[[#This Row],[(FIN) Käytäntö]],Table45[#All],5,FALSE)</f>
        <v>THREAT-2l</v>
      </c>
      <c r="J401" s="159" t="str">
        <f>VLOOKUP(Table2611[[#This Row],[(FIN) Käytäntö]],Table45[#All],6,FALSE)</f>
        <v>Vastaava</v>
      </c>
      <c r="K401" s="24"/>
      <c r="L401" s="13"/>
      <c r="M401" s="2"/>
    </row>
    <row r="402" spans="1:13" ht="13.95" customHeight="1" x14ac:dyDescent="0.3">
      <c r="A402" s="2"/>
      <c r="B402" s="23"/>
      <c r="C402" s="34" t="s">
        <v>396</v>
      </c>
      <c r="D402" s="39">
        <f>VLOOKUP(Table2611[[#This Row],[(FIN) Käytäntö]],Table45[#All],2,FALSE)</f>
        <v>0</v>
      </c>
      <c r="E402" s="40">
        <f>VLOOKUP(Table2611[[#This Row],[(FIN) Käytäntö]],Table45[#All],3,FALSE)</f>
        <v>0</v>
      </c>
      <c r="F402" s="40">
        <f>VLOOKUP(Table2611[[#This Row],[(FIN) Käytäntö]],Table45[#All],4,FALSE)</f>
        <v>0</v>
      </c>
      <c r="G402" s="40"/>
      <c r="H402" s="40"/>
      <c r="I402" s="40" t="str">
        <f>VLOOKUP(Table2611[[#This Row],[(FIN) Käytäntö]],Table45[#All],5,FALSE)</f>
        <v>THREAT-2m</v>
      </c>
      <c r="J402" s="159" t="str">
        <f>VLOOKUP(Table2611[[#This Row],[(FIN) Käytäntö]],Table45[#All],6,FALSE)</f>
        <v>Vastaava</v>
      </c>
      <c r="K402" s="24"/>
      <c r="L402" s="13"/>
      <c r="M402" s="2"/>
    </row>
    <row r="403" spans="1:13" ht="13.95" customHeight="1" x14ac:dyDescent="0.3">
      <c r="A403" s="2"/>
      <c r="B403" s="23"/>
      <c r="C403" s="34" t="s">
        <v>397</v>
      </c>
      <c r="D403" s="39">
        <f>VLOOKUP(Table2611[[#This Row],[(FIN) Käytäntö]],Table45[#All],2,FALSE)</f>
        <v>0</v>
      </c>
      <c r="E403" s="40">
        <f>VLOOKUP(Table2611[[#This Row],[(FIN) Käytäntö]],Table45[#All],3,FALSE)</f>
        <v>0</v>
      </c>
      <c r="F403" s="40">
        <f>VLOOKUP(Table2611[[#This Row],[(FIN) Käytäntö]],Table45[#All],4,FALSE)</f>
        <v>0</v>
      </c>
      <c r="G403" s="40"/>
      <c r="H403" s="40"/>
      <c r="I403" s="40" t="str">
        <f>VLOOKUP(Table2611[[#This Row],[(FIN) Käytäntö]],Table45[#All],5,FALSE)</f>
        <v>THREAT-1a</v>
      </c>
      <c r="J403" s="159" t="str">
        <f>VLOOKUP(Table2611[[#This Row],[(FIN) Käytäntö]],Table45[#All],6,FALSE)</f>
        <v>Vastaava</v>
      </c>
      <c r="K403" s="24"/>
      <c r="L403" s="13"/>
      <c r="M403" s="2"/>
    </row>
    <row r="404" spans="1:13" ht="13.95" customHeight="1" x14ac:dyDescent="0.3">
      <c r="A404" s="2"/>
      <c r="B404" s="23"/>
      <c r="C404" s="34" t="s">
        <v>398</v>
      </c>
      <c r="D404" s="39">
        <f>VLOOKUP(Table2611[[#This Row],[(FIN) Käytäntö]],Table45[#All],2,FALSE)</f>
        <v>0</v>
      </c>
      <c r="E404" s="40">
        <f>VLOOKUP(Table2611[[#This Row],[(FIN) Käytäntö]],Table45[#All],3,FALSE)</f>
        <v>0</v>
      </c>
      <c r="F404" s="40">
        <f>VLOOKUP(Table2611[[#This Row],[(FIN) Käytäntö]],Table45[#All],4,FALSE)</f>
        <v>0</v>
      </c>
      <c r="G404" s="40"/>
      <c r="H404" s="40"/>
      <c r="I404" s="40" t="str">
        <f>VLOOKUP(Table2611[[#This Row],[(FIN) Käytäntö]],Table45[#All],5,FALSE)</f>
        <v>THREAT-1b</v>
      </c>
      <c r="J404" s="159" t="str">
        <f>VLOOKUP(Table2611[[#This Row],[(FIN) Käytäntö]],Table45[#All],6,FALSE)</f>
        <v>Vastaava</v>
      </c>
      <c r="K404" s="24"/>
      <c r="L404" s="13"/>
      <c r="M404" s="2"/>
    </row>
    <row r="405" spans="1:13" ht="13.95" customHeight="1" x14ac:dyDescent="0.3">
      <c r="A405" s="2"/>
      <c r="B405" s="23"/>
      <c r="C405" s="34" t="s">
        <v>399</v>
      </c>
      <c r="D405" s="39">
        <f>VLOOKUP(Table2611[[#This Row],[(FIN) Käytäntö]],Table45[#All],2,FALSE)</f>
        <v>0</v>
      </c>
      <c r="E405" s="40">
        <f>VLOOKUP(Table2611[[#This Row],[(FIN) Käytäntö]],Table45[#All],3,FALSE)</f>
        <v>0</v>
      </c>
      <c r="F405" s="40">
        <f>VLOOKUP(Table2611[[#This Row],[(FIN) Käytäntö]],Table45[#All],4,FALSE)</f>
        <v>0</v>
      </c>
      <c r="G405" s="40"/>
      <c r="H405" s="40"/>
      <c r="I405" s="40" t="str">
        <f>VLOOKUP(Table2611[[#This Row],[(FIN) Käytäntö]],Table45[#All],5,FALSE)</f>
        <v>THREAT-1c</v>
      </c>
      <c r="J405" s="159" t="str">
        <f>VLOOKUP(Table2611[[#This Row],[(FIN) Käytäntö]],Table45[#All],6,FALSE)</f>
        <v>Vastaava</v>
      </c>
      <c r="K405" s="24"/>
      <c r="L405" s="13"/>
      <c r="M405" s="2"/>
    </row>
    <row r="406" spans="1:13" ht="13.95" customHeight="1" x14ac:dyDescent="0.3">
      <c r="A406" s="2"/>
      <c r="B406" s="23"/>
      <c r="C406" s="34" t="s">
        <v>400</v>
      </c>
      <c r="D406" s="39">
        <f>VLOOKUP(Table2611[[#This Row],[(FIN) Käytäntö]],Table45[#All],2,FALSE)</f>
        <v>0</v>
      </c>
      <c r="E406" s="40">
        <f>VLOOKUP(Table2611[[#This Row],[(FIN) Käytäntö]],Table45[#All],3,FALSE)</f>
        <v>0</v>
      </c>
      <c r="F406" s="40">
        <f>VLOOKUP(Table2611[[#This Row],[(FIN) Käytäntö]],Table45[#All],4,FALSE)</f>
        <v>0</v>
      </c>
      <c r="G406" s="40"/>
      <c r="H406" s="40"/>
      <c r="I406" s="40" t="str">
        <f>VLOOKUP(Table2611[[#This Row],[(FIN) Käytäntö]],Table45[#All],5,FALSE)</f>
        <v>THREAT-1d</v>
      </c>
      <c r="J406" s="159" t="str">
        <f>VLOOKUP(Table2611[[#This Row],[(FIN) Käytäntö]],Table45[#All],6,FALSE)</f>
        <v>Vastaava</v>
      </c>
      <c r="K406" s="24"/>
      <c r="L406" s="13"/>
      <c r="M406" s="2"/>
    </row>
    <row r="407" spans="1:13" ht="13.95" customHeight="1" x14ac:dyDescent="0.3">
      <c r="A407" s="2"/>
      <c r="B407" s="23"/>
      <c r="C407" s="34" t="s">
        <v>401</v>
      </c>
      <c r="D407" s="39">
        <f>VLOOKUP(Table2611[[#This Row],[(FIN) Käytäntö]],Table45[#All],2,FALSE)</f>
        <v>0</v>
      </c>
      <c r="E407" s="40">
        <f>VLOOKUP(Table2611[[#This Row],[(FIN) Käytäntö]],Table45[#All],3,FALSE)</f>
        <v>0</v>
      </c>
      <c r="F407" s="40">
        <f>VLOOKUP(Table2611[[#This Row],[(FIN) Käytäntö]],Table45[#All],4,FALSE)</f>
        <v>0</v>
      </c>
      <c r="G407" s="40"/>
      <c r="H407" s="40"/>
      <c r="I407" s="40" t="str">
        <f>VLOOKUP(Table2611[[#This Row],[(FIN) Käytäntö]],Table45[#All],5,FALSE)</f>
        <v>THREAT-1e</v>
      </c>
      <c r="J407" s="159" t="str">
        <f>VLOOKUP(Table2611[[#This Row],[(FIN) Käytäntö]],Table45[#All],6,FALSE)</f>
        <v>Vastaava</v>
      </c>
      <c r="K407" s="24"/>
      <c r="L407" s="13"/>
      <c r="M407" s="2"/>
    </row>
    <row r="408" spans="1:13" ht="13.95" customHeight="1" x14ac:dyDescent="0.3">
      <c r="A408" s="2"/>
      <c r="B408" s="23"/>
      <c r="C408" s="34" t="s">
        <v>402</v>
      </c>
      <c r="D408" s="39">
        <f>VLOOKUP(Table2611[[#This Row],[(FIN) Käytäntö]],Table45[#All],2,FALSE)</f>
        <v>0</v>
      </c>
      <c r="E408" s="40">
        <f>VLOOKUP(Table2611[[#This Row],[(FIN) Käytäntö]],Table45[#All],3,FALSE)</f>
        <v>0</v>
      </c>
      <c r="F408" s="40">
        <f>VLOOKUP(Table2611[[#This Row],[(FIN) Käytäntö]],Table45[#All],4,FALSE)</f>
        <v>0</v>
      </c>
      <c r="G408" s="40"/>
      <c r="H408" s="40"/>
      <c r="I408" s="40" t="str">
        <f>VLOOKUP(Table2611[[#This Row],[(FIN) Käytäntö]],Table45[#All],5,FALSE)</f>
        <v>THREAT-1f</v>
      </c>
      <c r="J408" s="159" t="str">
        <f>VLOOKUP(Table2611[[#This Row],[(FIN) Käytäntö]],Table45[#All],6,FALSE)</f>
        <v>Vastaava</v>
      </c>
      <c r="K408" s="24"/>
      <c r="L408" s="13"/>
      <c r="M408" s="2"/>
    </row>
    <row r="409" spans="1:13" ht="13.95" customHeight="1" x14ac:dyDescent="0.3">
      <c r="A409" s="2"/>
      <c r="B409" s="23"/>
      <c r="C409" s="34" t="s">
        <v>403</v>
      </c>
      <c r="D409" s="39">
        <f>VLOOKUP(Table2611[[#This Row],[(FIN) Käytäntö]],Table45[#All],2,FALSE)</f>
        <v>0</v>
      </c>
      <c r="E409" s="40">
        <f>VLOOKUP(Table2611[[#This Row],[(FIN) Käytäntö]],Table45[#All],3,FALSE)</f>
        <v>0</v>
      </c>
      <c r="F409" s="40">
        <f>VLOOKUP(Table2611[[#This Row],[(FIN) Käytäntö]],Table45[#All],4,FALSE)</f>
        <v>0</v>
      </c>
      <c r="G409" s="40"/>
      <c r="H409" s="40"/>
      <c r="I409" s="40" t="str">
        <f>VLOOKUP(Table2611[[#This Row],[(FIN) Käytäntö]],Table45[#All],5,FALSE)</f>
        <v>THREAT-1g</v>
      </c>
      <c r="J409" s="159" t="str">
        <f>VLOOKUP(Table2611[[#This Row],[(FIN) Käytäntö]],Table45[#All],6,FALSE)</f>
        <v>Muuttunut</v>
      </c>
      <c r="K409" s="24"/>
      <c r="L409" s="13"/>
      <c r="M409" s="2"/>
    </row>
    <row r="410" spans="1:13" ht="13.95" customHeight="1" x14ac:dyDescent="0.3">
      <c r="A410" s="2"/>
      <c r="B410" s="23"/>
      <c r="C410" s="34" t="s">
        <v>404</v>
      </c>
      <c r="D410" s="39">
        <f>VLOOKUP(Table2611[[#This Row],[(FIN) Käytäntö]],Table45[#All],2,FALSE)</f>
        <v>0</v>
      </c>
      <c r="E410" s="40">
        <f>VLOOKUP(Table2611[[#This Row],[(FIN) Käytäntö]],Table45[#All],3,FALSE)</f>
        <v>0</v>
      </c>
      <c r="F410" s="40">
        <f>VLOOKUP(Table2611[[#This Row],[(FIN) Käytäntö]],Table45[#All],4,FALSE)</f>
        <v>0</v>
      </c>
      <c r="G410" s="40"/>
      <c r="H410" s="40"/>
      <c r="I410" s="40" t="str">
        <f>VLOOKUP(Table2611[[#This Row],[(FIN) Käytäntö]],Table45[#All],5,FALSE)</f>
        <v>THREAT-1h</v>
      </c>
      <c r="J410" s="159" t="str">
        <f>VLOOKUP(Table2611[[#This Row],[(FIN) Käytäntö]],Table45[#All],6,FALSE)</f>
        <v>Vastaava</v>
      </c>
      <c r="K410" s="24"/>
      <c r="L410" s="13"/>
      <c r="M410" s="2"/>
    </row>
    <row r="411" spans="1:13" ht="13.95" customHeight="1" x14ac:dyDescent="0.3">
      <c r="A411" s="2"/>
      <c r="B411" s="23"/>
      <c r="C411" s="34" t="s">
        <v>405</v>
      </c>
      <c r="D411" s="39">
        <f>VLOOKUP(Table2611[[#This Row],[(FIN) Käytäntö]],Table45[#All],2,FALSE)</f>
        <v>0</v>
      </c>
      <c r="E411" s="40">
        <f>VLOOKUP(Table2611[[#This Row],[(FIN) Käytäntö]],Table45[#All],3,FALSE)</f>
        <v>0</v>
      </c>
      <c r="F411" s="40">
        <f>VLOOKUP(Table2611[[#This Row],[(FIN) Käytäntö]],Table45[#All],4,FALSE)</f>
        <v>0</v>
      </c>
      <c r="G411" s="40"/>
      <c r="H411" s="40"/>
      <c r="I411" s="40" t="str">
        <f>VLOOKUP(Table2611[[#This Row],[(FIN) Käytäntö]],Table45[#All],5,FALSE)</f>
        <v>THREAT-1i</v>
      </c>
      <c r="J411" s="159" t="str">
        <f>VLOOKUP(Table2611[[#This Row],[(FIN) Käytäntö]],Table45[#All],6,FALSE)</f>
        <v>Vastaava</v>
      </c>
      <c r="K411" s="24"/>
      <c r="L411" s="13"/>
      <c r="M411" s="2"/>
    </row>
    <row r="412" spans="1:13" ht="13.95" customHeight="1" x14ac:dyDescent="0.3">
      <c r="A412" s="2"/>
      <c r="B412" s="23"/>
      <c r="C412" s="34" t="s">
        <v>406</v>
      </c>
      <c r="D412" s="39">
        <f>VLOOKUP(Table2611[[#This Row],[(FIN) Käytäntö]],Table45[#All],2,FALSE)</f>
        <v>0</v>
      </c>
      <c r="E412" s="40">
        <f>VLOOKUP(Table2611[[#This Row],[(FIN) Käytäntö]],Table45[#All],3,FALSE)</f>
        <v>0</v>
      </c>
      <c r="F412" s="40">
        <f>VLOOKUP(Table2611[[#This Row],[(FIN) Käytäntö]],Table45[#All],4,FALSE)</f>
        <v>0</v>
      </c>
      <c r="G412" s="40"/>
      <c r="H412" s="40"/>
      <c r="I412" s="40" t="str">
        <f>VLOOKUP(Table2611[[#This Row],[(FIN) Käytäntö]],Table45[#All],5,FALSE)</f>
        <v>THREAT-1j</v>
      </c>
      <c r="J412" s="159" t="str">
        <f>VLOOKUP(Table2611[[#This Row],[(FIN) Käytäntö]],Table45[#All],6,FALSE)</f>
        <v>Vastaava</v>
      </c>
      <c r="K412" s="24"/>
      <c r="L412" s="13"/>
      <c r="M412" s="2"/>
    </row>
    <row r="413" spans="1:13" ht="13.95" customHeight="1" x14ac:dyDescent="0.3">
      <c r="A413" s="2"/>
      <c r="B413" s="23"/>
      <c r="C413" s="34" t="s">
        <v>407</v>
      </c>
      <c r="D413" s="39">
        <f>VLOOKUP(Table2611[[#This Row],[(FIN) Käytäntö]],Table45[#All],2,FALSE)</f>
        <v>0</v>
      </c>
      <c r="E413" s="40">
        <f>VLOOKUP(Table2611[[#This Row],[(FIN) Käytäntö]],Table45[#All],3,FALSE)</f>
        <v>0</v>
      </c>
      <c r="F413" s="40">
        <f>VLOOKUP(Table2611[[#This Row],[(FIN) Käytäntö]],Table45[#All],4,FALSE)</f>
        <v>0</v>
      </c>
      <c r="G413" s="40"/>
      <c r="H413" s="40"/>
      <c r="I413" s="40" t="str">
        <f>VLOOKUP(Table2611[[#This Row],[(FIN) Käytäntö]],Table45[#All],5,FALSE)</f>
        <v>THREAT-1l</v>
      </c>
      <c r="J413" s="159" t="str">
        <f>VLOOKUP(Table2611[[#This Row],[(FIN) Käytäntö]],Table45[#All],6,FALSE)</f>
        <v>Vastaava</v>
      </c>
      <c r="K413" s="24"/>
      <c r="L413" s="13"/>
      <c r="M413" s="2"/>
    </row>
    <row r="414" spans="1:13" ht="13.95" customHeight="1" x14ac:dyDescent="0.3">
      <c r="A414" s="2"/>
      <c r="B414" s="23"/>
      <c r="C414" s="34" t="s">
        <v>408</v>
      </c>
      <c r="D414" s="39">
        <f>VLOOKUP(Table2611[[#This Row],[(FIN) Käytäntö]],Table45[#All],2,FALSE)</f>
        <v>0</v>
      </c>
      <c r="E414" s="40">
        <f>VLOOKUP(Table2611[[#This Row],[(FIN) Käytäntö]],Table45[#All],3,FALSE)</f>
        <v>0</v>
      </c>
      <c r="F414" s="40">
        <f>VLOOKUP(Table2611[[#This Row],[(FIN) Käytäntö]],Table45[#All],4,FALSE)</f>
        <v>0</v>
      </c>
      <c r="G414" s="40"/>
      <c r="H414" s="40"/>
      <c r="I414" s="40" t="str">
        <f>VLOOKUP(Table2611[[#This Row],[(FIN) Käytäntö]],Table45[#All],5,FALSE)</f>
        <v>THREAT-3a</v>
      </c>
      <c r="J414" s="159" t="str">
        <f>VLOOKUP(Table2611[[#This Row],[(FIN) Käytäntö]],Table45[#All],6,FALSE)</f>
        <v>Vastaava</v>
      </c>
      <c r="K414" s="24"/>
      <c r="L414" s="13"/>
      <c r="M414" s="2"/>
    </row>
    <row r="415" spans="1:13" ht="13.95" customHeight="1" x14ac:dyDescent="0.3">
      <c r="A415" s="2"/>
      <c r="B415" s="23"/>
      <c r="C415" s="34" t="s">
        <v>409</v>
      </c>
      <c r="D415" s="39">
        <f>VLOOKUP(Table2611[[#This Row],[(FIN) Käytäntö]],Table45[#All],2,FALSE)</f>
        <v>0</v>
      </c>
      <c r="E415" s="40">
        <f>VLOOKUP(Table2611[[#This Row],[(FIN) Käytäntö]],Table45[#All],3,FALSE)</f>
        <v>0</v>
      </c>
      <c r="F415" s="40">
        <f>VLOOKUP(Table2611[[#This Row],[(FIN) Käytäntö]],Table45[#All],4,FALSE)</f>
        <v>0</v>
      </c>
      <c r="G415" s="40"/>
      <c r="H415" s="40"/>
      <c r="I415" s="40" t="str">
        <f>VLOOKUP(Table2611[[#This Row],[(FIN) Käytäntö]],Table45[#All],5,FALSE)</f>
        <v>THREAT-3b</v>
      </c>
      <c r="J415" s="159" t="str">
        <f>VLOOKUP(Table2611[[#This Row],[(FIN) Käytäntö]],Table45[#All],6,FALSE)</f>
        <v>Vastaava</v>
      </c>
      <c r="K415" s="24"/>
      <c r="L415" s="13"/>
      <c r="M415" s="2"/>
    </row>
    <row r="416" spans="1:13" ht="13.95" customHeight="1" x14ac:dyDescent="0.3">
      <c r="A416" s="2"/>
      <c r="B416" s="23"/>
      <c r="C416" s="34" t="s">
        <v>410</v>
      </c>
      <c r="D416" s="39">
        <f>VLOOKUP(Table2611[[#This Row],[(FIN) Käytäntö]],Table45[#All],2,FALSE)</f>
        <v>0</v>
      </c>
      <c r="E416" s="40">
        <f>VLOOKUP(Table2611[[#This Row],[(FIN) Käytäntö]],Table45[#All],3,FALSE)</f>
        <v>0</v>
      </c>
      <c r="F416" s="40">
        <f>VLOOKUP(Table2611[[#This Row],[(FIN) Käytäntö]],Table45[#All],4,FALSE)</f>
        <v>0</v>
      </c>
      <c r="G416" s="40"/>
      <c r="H416" s="40"/>
      <c r="I416" s="40" t="str">
        <f>VLOOKUP(Table2611[[#This Row],[(FIN) Käytäntö]],Table45[#All],5,FALSE)</f>
        <v>THREAT-3e</v>
      </c>
      <c r="J416" s="159" t="str">
        <f>VLOOKUP(Table2611[[#This Row],[(FIN) Käytäntö]],Table45[#All],6,FALSE)</f>
        <v>Muuttunut</v>
      </c>
      <c r="K416" s="24"/>
      <c r="L416" s="13"/>
      <c r="M416" s="2"/>
    </row>
    <row r="417" spans="1:13" ht="13.95" customHeight="1" x14ac:dyDescent="0.3">
      <c r="A417" s="2"/>
      <c r="B417" s="23"/>
      <c r="C417" s="34" t="s">
        <v>411</v>
      </c>
      <c r="D417" s="39">
        <f>VLOOKUP(Table2611[[#This Row],[(FIN) Käytäntö]],Table45[#All],2,FALSE)</f>
        <v>0</v>
      </c>
      <c r="E417" s="40">
        <f>VLOOKUP(Table2611[[#This Row],[(FIN) Käytäntö]],Table45[#All],3,FALSE)</f>
        <v>0</v>
      </c>
      <c r="F417" s="40">
        <f>VLOOKUP(Table2611[[#This Row],[(FIN) Käytäntö]],Table45[#All],4,FALSE)</f>
        <v>0</v>
      </c>
      <c r="G417" s="40"/>
      <c r="H417" s="40"/>
      <c r="I417" s="40" t="str">
        <f>VLOOKUP(Table2611[[#This Row],[(FIN) Käytäntö]],Table45[#All],5,FALSE)</f>
        <v>THREAT-3c</v>
      </c>
      <c r="J417" s="159" t="str">
        <f>VLOOKUP(Table2611[[#This Row],[(FIN) Käytäntö]],Table45[#All],6,FALSE)</f>
        <v>Vastaava</v>
      </c>
      <c r="K417" s="24"/>
      <c r="L417" s="13"/>
      <c r="M417" s="2"/>
    </row>
    <row r="418" spans="1:13" ht="13.95" customHeight="1" x14ac:dyDescent="0.3">
      <c r="A418" s="2"/>
      <c r="B418" s="23"/>
      <c r="C418" s="34" t="s">
        <v>412</v>
      </c>
      <c r="D418" s="39">
        <f>VLOOKUP(Table2611[[#This Row],[(FIN) Käytäntö]],Table45[#All],2,FALSE)</f>
        <v>0</v>
      </c>
      <c r="E418" s="40">
        <f>VLOOKUP(Table2611[[#This Row],[(FIN) Käytäntö]],Table45[#All],3,FALSE)</f>
        <v>0</v>
      </c>
      <c r="F418" s="40">
        <f>VLOOKUP(Table2611[[#This Row],[(FIN) Käytäntö]],Table45[#All],4,FALSE)</f>
        <v>0</v>
      </c>
      <c r="G418" s="40"/>
      <c r="H418" s="40"/>
      <c r="I418" s="40" t="str">
        <f>VLOOKUP(Table2611[[#This Row],[(FIN) Käytäntö]],Table45[#All],5,FALSE)</f>
        <v>THREAT-3d</v>
      </c>
      <c r="J418" s="159" t="str">
        <f>VLOOKUP(Table2611[[#This Row],[(FIN) Käytäntö]],Table45[#All],6,FALSE)</f>
        <v>Vastaava</v>
      </c>
      <c r="K418" s="24"/>
      <c r="L418" s="13"/>
      <c r="M418" s="2"/>
    </row>
    <row r="419" spans="1:13" ht="13.95" customHeight="1" x14ac:dyDescent="0.3">
      <c r="A419" s="2"/>
      <c r="B419" s="23"/>
      <c r="C419" s="34" t="s">
        <v>413</v>
      </c>
      <c r="D419" s="39">
        <f>VLOOKUP(Table2611[[#This Row],[(FIN) Käytäntö]],Table45[#All],2,FALSE)</f>
        <v>0</v>
      </c>
      <c r="E419" s="40">
        <f>VLOOKUP(Table2611[[#This Row],[(FIN) Käytäntö]],Table45[#All],3,FALSE)</f>
        <v>0</v>
      </c>
      <c r="F419" s="40">
        <f>VLOOKUP(Table2611[[#This Row],[(FIN) Käytäntö]],Table45[#All],4,FALSE)</f>
        <v>0</v>
      </c>
      <c r="G419" s="40"/>
      <c r="H419" s="40"/>
      <c r="I419" s="40" t="str">
        <f>VLOOKUP(Table2611[[#This Row],[(FIN) Käytäntö]],Table45[#All],5,FALSE)</f>
        <v>THREAT-3f</v>
      </c>
      <c r="J419" s="159" t="str">
        <f>VLOOKUP(Table2611[[#This Row],[(FIN) Käytäntö]],Table45[#All],6,FALSE)</f>
        <v>Muuttunut</v>
      </c>
      <c r="K419" s="24"/>
      <c r="L419" s="13"/>
      <c r="M419" s="2"/>
    </row>
    <row r="420" spans="1:13" ht="13.95" customHeight="1" x14ac:dyDescent="0.3">
      <c r="A420" s="2"/>
      <c r="B420" s="23"/>
      <c r="C420" s="34" t="s">
        <v>414</v>
      </c>
      <c r="D420" s="39">
        <f>VLOOKUP(Table2611[[#This Row],[(FIN) Käytäntö]],Table45[#All],2,FALSE)</f>
        <v>0</v>
      </c>
      <c r="E420" s="40">
        <f>VLOOKUP(Table2611[[#This Row],[(FIN) Käytäntö]],Table45[#All],3,FALSE)</f>
        <v>0</v>
      </c>
      <c r="F420" s="40">
        <f>VLOOKUP(Table2611[[#This Row],[(FIN) Käytäntö]],Table45[#All],4,FALSE)</f>
        <v>0</v>
      </c>
      <c r="G420" s="40"/>
      <c r="H420" s="40"/>
      <c r="I420" s="40" t="str">
        <f>VLOOKUP(Table2611[[#This Row],[(FIN) Käytäntö]],Table45[#All],5,FALSE)</f>
        <v>WORKFORCE-1a</v>
      </c>
      <c r="J420" s="159" t="str">
        <f>VLOOKUP(Table2611[[#This Row],[(FIN) Käytäntö]],Table45[#All],6,FALSE)</f>
        <v>Vastaava</v>
      </c>
      <c r="K420" s="24"/>
      <c r="L420" s="13"/>
      <c r="M420" s="2"/>
    </row>
    <row r="421" spans="1:13" ht="13.95" customHeight="1" x14ac:dyDescent="0.3">
      <c r="A421" s="2"/>
      <c r="B421" s="23"/>
      <c r="C421" s="34" t="s">
        <v>415</v>
      </c>
      <c r="D421" s="39">
        <f>VLOOKUP(Table2611[[#This Row],[(FIN) Käytäntö]],Table45[#All],2,FALSE)</f>
        <v>0</v>
      </c>
      <c r="E421" s="40">
        <f>VLOOKUP(Table2611[[#This Row],[(FIN) Käytäntö]],Table45[#All],3,FALSE)</f>
        <v>0</v>
      </c>
      <c r="F421" s="40">
        <f>VLOOKUP(Table2611[[#This Row],[(FIN) Käytäntö]],Table45[#All],4,FALSE)</f>
        <v>0</v>
      </c>
      <c r="G421" s="40"/>
      <c r="H421" s="40"/>
      <c r="I421" s="40" t="str">
        <f>VLOOKUP(Table2611[[#This Row],[(FIN) Käytäntö]],Table45[#All],5,FALSE)</f>
        <v>WORKFORCE-1b</v>
      </c>
      <c r="J421" s="159" t="str">
        <f>VLOOKUP(Table2611[[#This Row],[(FIN) Käytäntö]],Table45[#All],6,FALSE)</f>
        <v>Vastaava</v>
      </c>
      <c r="K421" s="24"/>
      <c r="L421" s="13"/>
      <c r="M421" s="2"/>
    </row>
    <row r="422" spans="1:13" ht="13.95" customHeight="1" x14ac:dyDescent="0.3">
      <c r="A422" s="2"/>
      <c r="B422" s="23"/>
      <c r="C422" s="34" t="s">
        <v>416</v>
      </c>
      <c r="D422" s="39">
        <f>VLOOKUP(Table2611[[#This Row],[(FIN) Käytäntö]],Table45[#All],2,FALSE)</f>
        <v>0</v>
      </c>
      <c r="E422" s="40">
        <f>VLOOKUP(Table2611[[#This Row],[(FIN) Käytäntö]],Table45[#All],3,FALSE)</f>
        <v>0</v>
      </c>
      <c r="F422" s="40">
        <f>VLOOKUP(Table2611[[#This Row],[(FIN) Käytäntö]],Table45[#All],4,FALSE)</f>
        <v>0</v>
      </c>
      <c r="G422" s="40"/>
      <c r="H422" s="40"/>
      <c r="I422" s="40" t="str">
        <f>VLOOKUP(Table2611[[#This Row],[(FIN) Käytäntö]],Table45[#All],5,FALSE)</f>
        <v>WORKFORCE-1c</v>
      </c>
      <c r="J422" s="159" t="str">
        <f>VLOOKUP(Table2611[[#This Row],[(FIN) Käytäntö]],Table45[#All],6,FALSE)</f>
        <v>Vastaava</v>
      </c>
      <c r="K422" s="24"/>
      <c r="L422" s="13"/>
      <c r="M422" s="2"/>
    </row>
    <row r="423" spans="1:13" ht="13.95" customHeight="1" x14ac:dyDescent="0.3">
      <c r="A423" s="2"/>
      <c r="B423" s="23"/>
      <c r="C423" s="34" t="s">
        <v>417</v>
      </c>
      <c r="D423" s="39">
        <f>VLOOKUP(Table2611[[#This Row],[(FIN) Käytäntö]],Table45[#All],2,FALSE)</f>
        <v>0</v>
      </c>
      <c r="E423" s="40">
        <f>VLOOKUP(Table2611[[#This Row],[(FIN) Käytäntö]],Table45[#All],3,FALSE)</f>
        <v>0</v>
      </c>
      <c r="F423" s="40">
        <f>VLOOKUP(Table2611[[#This Row],[(FIN) Käytäntö]],Table45[#All],4,FALSE)</f>
        <v>0</v>
      </c>
      <c r="G423" s="40"/>
      <c r="H423" s="40"/>
      <c r="I423" s="40" t="str">
        <f>VLOOKUP(Table2611[[#This Row],[(FIN) Käytäntö]],Table45[#All],5,FALSE)</f>
        <v>WORKFORCE-1d</v>
      </c>
      <c r="J423" s="159" t="str">
        <f>VLOOKUP(Table2611[[#This Row],[(FIN) Käytäntö]],Table45[#All],6,FALSE)</f>
        <v>Vastaava</v>
      </c>
      <c r="K423" s="24"/>
      <c r="L423" s="13"/>
      <c r="M423" s="2"/>
    </row>
    <row r="424" spans="1:13" ht="13.95" customHeight="1" x14ac:dyDescent="0.3">
      <c r="A424" s="2"/>
      <c r="B424" s="23"/>
      <c r="C424" s="34" t="s">
        <v>418</v>
      </c>
      <c r="D424" s="39">
        <f>VLOOKUP(Table2611[[#This Row],[(FIN) Käytäntö]],Table45[#All],2,FALSE)</f>
        <v>0</v>
      </c>
      <c r="E424" s="40">
        <f>VLOOKUP(Table2611[[#This Row],[(FIN) Käytäntö]],Table45[#All],3,FALSE)</f>
        <v>0</v>
      </c>
      <c r="F424" s="40">
        <f>VLOOKUP(Table2611[[#This Row],[(FIN) Käytäntö]],Table45[#All],4,FALSE)</f>
        <v>0</v>
      </c>
      <c r="G424" s="40"/>
      <c r="H424" s="40"/>
      <c r="I424" s="40" t="str">
        <f>VLOOKUP(Table2611[[#This Row],[(FIN) Käytäntö]],Table45[#All],5,FALSE)</f>
        <v>WORKFORCE-1e</v>
      </c>
      <c r="J424" s="159" t="str">
        <f>VLOOKUP(Table2611[[#This Row],[(FIN) Käytäntö]],Table45[#All],6,FALSE)</f>
        <v>Vastaava</v>
      </c>
      <c r="K424" s="24"/>
      <c r="L424" s="13"/>
      <c r="M424" s="2"/>
    </row>
    <row r="425" spans="1:13" ht="13.95" customHeight="1" x14ac:dyDescent="0.3">
      <c r="A425" s="2"/>
      <c r="B425" s="23"/>
      <c r="C425" s="34" t="s">
        <v>419</v>
      </c>
      <c r="D425" s="39">
        <f>VLOOKUP(Table2611[[#This Row],[(FIN) Käytäntö]],Table45[#All],2,FALSE)</f>
        <v>0</v>
      </c>
      <c r="E425" s="40">
        <f>VLOOKUP(Table2611[[#This Row],[(FIN) Käytäntö]],Table45[#All],3,FALSE)</f>
        <v>0</v>
      </c>
      <c r="F425" s="40">
        <f>VLOOKUP(Table2611[[#This Row],[(FIN) Käytäntö]],Table45[#All],4,FALSE)</f>
        <v>0</v>
      </c>
      <c r="G425" s="40"/>
      <c r="H425" s="40"/>
      <c r="I425" s="40" t="str">
        <f>VLOOKUP(Table2611[[#This Row],[(FIN) Käytäntö]],Table45[#All],5,FALSE)</f>
        <v>WORKFORCE-1f</v>
      </c>
      <c r="J425" s="159" t="str">
        <f>VLOOKUP(Table2611[[#This Row],[(FIN) Käytäntö]],Table45[#All],6,FALSE)</f>
        <v>Vastaava</v>
      </c>
      <c r="K425" s="24"/>
      <c r="L425" s="13"/>
      <c r="M425" s="2"/>
    </row>
    <row r="426" spans="1:13" ht="13.95" customHeight="1" x14ac:dyDescent="0.3">
      <c r="A426" s="2"/>
      <c r="B426" s="23"/>
      <c r="C426" s="34" t="s">
        <v>420</v>
      </c>
      <c r="D426" s="39">
        <f>VLOOKUP(Table2611[[#This Row],[(FIN) Käytäntö]],Table45[#All],2,FALSE)</f>
        <v>0</v>
      </c>
      <c r="E426" s="40">
        <f>VLOOKUP(Table2611[[#This Row],[(FIN) Käytäntö]],Table45[#All],3,FALSE)</f>
        <v>0</v>
      </c>
      <c r="F426" s="40">
        <f>VLOOKUP(Table2611[[#This Row],[(FIN) Käytäntö]],Table45[#All],4,FALSE)</f>
        <v>0</v>
      </c>
      <c r="G426" s="40"/>
      <c r="H426" s="40"/>
      <c r="I426" s="40" t="str">
        <f>VLOOKUP(Table2611[[#This Row],[(FIN) Käytäntö]],Table45[#All],5,FALSE)</f>
        <v>WORKFORCE-2a</v>
      </c>
      <c r="J426" s="159" t="str">
        <f>VLOOKUP(Table2611[[#This Row],[(FIN) Käytäntö]],Table45[#All],6,FALSE)</f>
        <v>Vastaava</v>
      </c>
      <c r="K426" s="24"/>
      <c r="L426" s="13"/>
      <c r="M426" s="2"/>
    </row>
    <row r="427" spans="1:13" ht="13.95" customHeight="1" x14ac:dyDescent="0.3">
      <c r="A427" s="2"/>
      <c r="B427" s="23"/>
      <c r="C427" s="34" t="s">
        <v>421</v>
      </c>
      <c r="D427" s="39">
        <f>VLOOKUP(Table2611[[#This Row],[(FIN) Käytäntö]],Table45[#All],2,FALSE)</f>
        <v>0</v>
      </c>
      <c r="E427" s="40">
        <f>VLOOKUP(Table2611[[#This Row],[(FIN) Käytäntö]],Table45[#All],3,FALSE)</f>
        <v>0</v>
      </c>
      <c r="F427" s="40">
        <f>VLOOKUP(Table2611[[#This Row],[(FIN) Käytäntö]],Table45[#All],4,FALSE)</f>
        <v>0</v>
      </c>
      <c r="G427" s="40"/>
      <c r="H427" s="40"/>
      <c r="I427" s="40" t="str">
        <f>VLOOKUP(Table2611[[#This Row],[(FIN) Käytäntö]],Table45[#All],5,FALSE)</f>
        <v>WORKFORCE-2b</v>
      </c>
      <c r="J427" s="159" t="str">
        <f>VLOOKUP(Table2611[[#This Row],[(FIN) Käytäntö]],Table45[#All],6,FALSE)</f>
        <v>Vastaava</v>
      </c>
      <c r="K427" s="24"/>
      <c r="L427" s="13"/>
      <c r="M427" s="2"/>
    </row>
    <row r="428" spans="1:13" ht="13.95" customHeight="1" x14ac:dyDescent="0.3">
      <c r="A428" s="2"/>
      <c r="B428" s="23"/>
      <c r="C428" s="34" t="s">
        <v>422</v>
      </c>
      <c r="D428" s="39">
        <f>VLOOKUP(Table2611[[#This Row],[(FIN) Käytäntö]],Table45[#All],2,FALSE)</f>
        <v>0</v>
      </c>
      <c r="E428" s="40">
        <f>VLOOKUP(Table2611[[#This Row],[(FIN) Käytäntö]],Table45[#All],3,FALSE)</f>
        <v>0</v>
      </c>
      <c r="F428" s="40">
        <f>VLOOKUP(Table2611[[#This Row],[(FIN) Käytäntö]],Table45[#All],4,FALSE)</f>
        <v>0</v>
      </c>
      <c r="G428" s="40"/>
      <c r="H428" s="40"/>
      <c r="I428" s="40" t="str">
        <f>VLOOKUP(Table2611[[#This Row],[(FIN) Käytäntö]],Table45[#All],5,FALSE)</f>
        <v>WORKFORCE-2c</v>
      </c>
      <c r="J428" s="159" t="str">
        <f>VLOOKUP(Table2611[[#This Row],[(FIN) Käytäntö]],Table45[#All],6,FALSE)</f>
        <v>Vastaava</v>
      </c>
      <c r="K428" s="24"/>
      <c r="L428" s="13"/>
      <c r="M428" s="2"/>
    </row>
    <row r="429" spans="1:13" ht="13.95" customHeight="1" x14ac:dyDescent="0.3">
      <c r="A429" s="2"/>
      <c r="B429" s="23"/>
      <c r="C429" s="34" t="s">
        <v>423</v>
      </c>
      <c r="D429" s="39">
        <f>VLOOKUP(Table2611[[#This Row],[(FIN) Käytäntö]],Table45[#All],2,FALSE)</f>
        <v>0</v>
      </c>
      <c r="E429" s="40">
        <f>VLOOKUP(Table2611[[#This Row],[(FIN) Käytäntö]],Table45[#All],3,FALSE)</f>
        <v>0</v>
      </c>
      <c r="F429" s="40">
        <f>VLOOKUP(Table2611[[#This Row],[(FIN) Käytäntö]],Table45[#All],4,FALSE)</f>
        <v>0</v>
      </c>
      <c r="G429" s="40"/>
      <c r="H429" s="40"/>
      <c r="I429" s="40" t="str">
        <f>VLOOKUP(Table2611[[#This Row],[(FIN) Käytäntö]],Table45[#All],5,FALSE)</f>
        <v>WORKFORCE-2d</v>
      </c>
      <c r="J429" s="159" t="str">
        <f>VLOOKUP(Table2611[[#This Row],[(FIN) Käytäntö]],Table45[#All],6,FALSE)</f>
        <v>Vastaava</v>
      </c>
      <c r="K429" s="24"/>
      <c r="L429" s="13"/>
      <c r="M429" s="2"/>
    </row>
    <row r="430" spans="1:13" ht="13.95" customHeight="1" x14ac:dyDescent="0.3">
      <c r="A430" s="2"/>
      <c r="B430" s="23"/>
      <c r="C430" s="34" t="s">
        <v>424</v>
      </c>
      <c r="D430" s="39">
        <f>VLOOKUP(Table2611[[#This Row],[(FIN) Käytäntö]],Table45[#All],2,FALSE)</f>
        <v>0</v>
      </c>
      <c r="E430" s="40">
        <f>VLOOKUP(Table2611[[#This Row],[(FIN) Käytäntö]],Table45[#All],3,FALSE)</f>
        <v>0</v>
      </c>
      <c r="F430" s="40">
        <f>VLOOKUP(Table2611[[#This Row],[(FIN) Käytäntö]],Table45[#All],4,FALSE)</f>
        <v>0</v>
      </c>
      <c r="G430" s="40"/>
      <c r="H430" s="40"/>
      <c r="I430" s="40" t="str">
        <f>VLOOKUP(Table2611[[#This Row],[(FIN) Käytäntö]],Table45[#All],5,FALSE)</f>
        <v>WORKFORCE-2e</v>
      </c>
      <c r="J430" s="159" t="str">
        <f>VLOOKUP(Table2611[[#This Row],[(FIN) Käytäntö]],Table45[#All],6,FALSE)</f>
        <v>Vastaava</v>
      </c>
      <c r="K430" s="24"/>
      <c r="L430" s="13"/>
      <c r="M430" s="2"/>
    </row>
    <row r="431" spans="1:13" ht="13.95" customHeight="1" x14ac:dyDescent="0.3">
      <c r="A431" s="2"/>
      <c r="B431" s="23"/>
      <c r="C431" s="34" t="s">
        <v>425</v>
      </c>
      <c r="D431" s="39">
        <f>VLOOKUP(Table2611[[#This Row],[(FIN) Käytäntö]],Table45[#All],2,FALSE)</f>
        <v>0</v>
      </c>
      <c r="E431" s="40">
        <f>VLOOKUP(Table2611[[#This Row],[(FIN) Käytäntö]],Table45[#All],3,FALSE)</f>
        <v>0</v>
      </c>
      <c r="F431" s="40">
        <f>VLOOKUP(Table2611[[#This Row],[(FIN) Käytäntö]],Table45[#All],4,FALSE)</f>
        <v>0</v>
      </c>
      <c r="G431" s="40"/>
      <c r="H431" s="40"/>
      <c r="I431" s="40" t="str">
        <f>VLOOKUP(Table2611[[#This Row],[(FIN) Käytäntö]],Table45[#All],5,FALSE)</f>
        <v>WORKFORCE-2f</v>
      </c>
      <c r="J431" s="159" t="str">
        <f>VLOOKUP(Table2611[[#This Row],[(FIN) Käytäntö]],Table45[#All],6,FALSE)</f>
        <v>Vastaava</v>
      </c>
      <c r="K431" s="24"/>
      <c r="L431" s="13"/>
      <c r="M431" s="2"/>
    </row>
    <row r="432" spans="1:13" ht="13.95" customHeight="1" x14ac:dyDescent="0.3">
      <c r="A432" s="2"/>
      <c r="B432" s="23"/>
      <c r="C432" s="34" t="s">
        <v>426</v>
      </c>
      <c r="D432" s="39">
        <f>VLOOKUP(Table2611[[#This Row],[(FIN) Käytäntö]],Table45[#All],2,FALSE)</f>
        <v>0</v>
      </c>
      <c r="E432" s="40">
        <f>VLOOKUP(Table2611[[#This Row],[(FIN) Käytäntö]],Table45[#All],3,FALSE)</f>
        <v>0</v>
      </c>
      <c r="F432" s="40">
        <f>VLOOKUP(Table2611[[#This Row],[(FIN) Käytäntö]],Table45[#All],4,FALSE)</f>
        <v>0</v>
      </c>
      <c r="G432" s="40"/>
      <c r="H432" s="40"/>
      <c r="I432" s="40" t="str">
        <f>VLOOKUP(Table2611[[#This Row],[(FIN) Käytäntö]],Table45[#All],5,FALSE)</f>
        <v>WORKFORCE-3a</v>
      </c>
      <c r="J432" s="159" t="str">
        <f>VLOOKUP(Table2611[[#This Row],[(FIN) Käytäntö]],Table45[#All],6,FALSE)</f>
        <v>Vastaava</v>
      </c>
      <c r="K432" s="24"/>
      <c r="L432" s="13"/>
      <c r="M432" s="2"/>
    </row>
    <row r="433" spans="1:13" ht="13.95" customHeight="1" x14ac:dyDescent="0.3">
      <c r="A433" s="2"/>
      <c r="B433" s="23"/>
      <c r="C433" s="34" t="s">
        <v>427</v>
      </c>
      <c r="D433" s="39">
        <f>VLOOKUP(Table2611[[#This Row],[(FIN) Käytäntö]],Table45[#All],2,FALSE)</f>
        <v>0</v>
      </c>
      <c r="E433" s="40">
        <f>VLOOKUP(Table2611[[#This Row],[(FIN) Käytäntö]],Table45[#All],3,FALSE)</f>
        <v>0</v>
      </c>
      <c r="F433" s="40">
        <f>VLOOKUP(Table2611[[#This Row],[(FIN) Käytäntö]],Table45[#All],4,FALSE)</f>
        <v>0</v>
      </c>
      <c r="G433" s="40"/>
      <c r="H433" s="40"/>
      <c r="I433" s="40" t="str">
        <f>VLOOKUP(Table2611[[#This Row],[(FIN) Käytäntö]],Table45[#All],5,FALSE)</f>
        <v>WORKFORCE-3b</v>
      </c>
      <c r="J433" s="159" t="str">
        <f>VLOOKUP(Table2611[[#This Row],[(FIN) Käytäntö]],Table45[#All],6,FALSE)</f>
        <v>Vastaava</v>
      </c>
      <c r="K433" s="24"/>
      <c r="L433" s="13"/>
      <c r="M433" s="2"/>
    </row>
    <row r="434" spans="1:13" ht="13.95" customHeight="1" x14ac:dyDescent="0.3">
      <c r="A434" s="2"/>
      <c r="B434" s="23"/>
      <c r="C434" s="34" t="s">
        <v>428</v>
      </c>
      <c r="D434" s="39">
        <f>VLOOKUP(Table2611[[#This Row],[(FIN) Käytäntö]],Table45[#All],2,FALSE)</f>
        <v>0</v>
      </c>
      <c r="E434" s="40">
        <f>VLOOKUP(Table2611[[#This Row],[(FIN) Käytäntö]],Table45[#All],3,FALSE)</f>
        <v>0</v>
      </c>
      <c r="F434" s="40">
        <f>VLOOKUP(Table2611[[#This Row],[(FIN) Käytäntö]],Table45[#All],4,FALSE)</f>
        <v>0</v>
      </c>
      <c r="G434" s="40"/>
      <c r="H434" s="40"/>
      <c r="I434" s="40" t="str">
        <f>VLOOKUP(Table2611[[#This Row],[(FIN) Käytäntö]],Table45[#All],5,FALSE)</f>
        <v>WORKFORCE-3c</v>
      </c>
      <c r="J434" s="159" t="str">
        <f>VLOOKUP(Table2611[[#This Row],[(FIN) Käytäntö]],Table45[#All],6,FALSE)</f>
        <v>Vastaava</v>
      </c>
      <c r="K434" s="24"/>
      <c r="L434" s="13"/>
      <c r="M434" s="2"/>
    </row>
    <row r="435" spans="1:13" ht="13.95" customHeight="1" x14ac:dyDescent="0.3">
      <c r="A435" s="2"/>
      <c r="B435" s="23"/>
      <c r="C435" s="34" t="s">
        <v>429</v>
      </c>
      <c r="D435" s="39">
        <f>VLOOKUP(Table2611[[#This Row],[(FIN) Käytäntö]],Table45[#All],2,FALSE)</f>
        <v>0</v>
      </c>
      <c r="E435" s="40">
        <f>VLOOKUP(Table2611[[#This Row],[(FIN) Käytäntö]],Table45[#All],3,FALSE)</f>
        <v>0</v>
      </c>
      <c r="F435" s="40">
        <f>VLOOKUP(Table2611[[#This Row],[(FIN) Käytäntö]],Table45[#All],4,FALSE)</f>
        <v>0</v>
      </c>
      <c r="G435" s="40"/>
      <c r="H435" s="40"/>
      <c r="I435" s="40" t="str">
        <f>VLOOKUP(Table2611[[#This Row],[(FIN) Käytäntö]],Table45[#All],5,FALSE)</f>
        <v>WORKFORCE-3d</v>
      </c>
      <c r="J435" s="159" t="str">
        <f>VLOOKUP(Table2611[[#This Row],[(FIN) Käytäntö]],Table45[#All],6,FALSE)</f>
        <v>Vastaava</v>
      </c>
      <c r="K435" s="24"/>
      <c r="L435" s="13"/>
      <c r="M435" s="2"/>
    </row>
    <row r="436" spans="1:13" ht="13.95" customHeight="1" x14ac:dyDescent="0.3">
      <c r="A436" s="2"/>
      <c r="B436" s="23"/>
      <c r="C436" s="34" t="s">
        <v>430</v>
      </c>
      <c r="D436" s="39">
        <f>VLOOKUP(Table2611[[#This Row],[(FIN) Käytäntö]],Table45[#All],2,FALSE)</f>
        <v>0</v>
      </c>
      <c r="E436" s="40">
        <f>VLOOKUP(Table2611[[#This Row],[(FIN) Käytäntö]],Table45[#All],3,FALSE)</f>
        <v>0</v>
      </c>
      <c r="F436" s="40">
        <f>VLOOKUP(Table2611[[#This Row],[(FIN) Käytäntö]],Table45[#All],4,FALSE)</f>
        <v>0</v>
      </c>
      <c r="G436" s="40"/>
      <c r="H436" s="40"/>
      <c r="I436" s="40">
        <f>VLOOKUP(Table2611[[#This Row],[(FIN) Käytäntö]],Table45[#All],5,FALSE)</f>
        <v>0</v>
      </c>
      <c r="J436" s="159" t="str">
        <f>VLOOKUP(Table2611[[#This Row],[(FIN) Käytäntö]],Table45[#All],6,FALSE)</f>
        <v>Uusi</v>
      </c>
      <c r="K436" s="24"/>
      <c r="L436" s="13"/>
      <c r="M436" s="2"/>
    </row>
    <row r="437" spans="1:13" ht="13.95" customHeight="1" x14ac:dyDescent="0.3">
      <c r="A437" s="2"/>
      <c r="B437" s="23"/>
      <c r="C437" s="34" t="s">
        <v>431</v>
      </c>
      <c r="D437" s="39">
        <f>VLOOKUP(Table2611[[#This Row],[(FIN) Käytäntö]],Table45[#All],2,FALSE)</f>
        <v>0</v>
      </c>
      <c r="E437" s="40">
        <f>VLOOKUP(Table2611[[#This Row],[(FIN) Käytäntö]],Table45[#All],3,FALSE)</f>
        <v>0</v>
      </c>
      <c r="F437" s="40">
        <f>VLOOKUP(Table2611[[#This Row],[(FIN) Käytäntö]],Table45[#All],4,FALSE)</f>
        <v>0</v>
      </c>
      <c r="G437" s="40"/>
      <c r="H437" s="40"/>
      <c r="I437" s="40" t="str">
        <f>VLOOKUP(Table2611[[#This Row],[(FIN) Käytäntö]],Table45[#All],5,FALSE)</f>
        <v>WORKFORCE-3e</v>
      </c>
      <c r="J437" s="159" t="str">
        <f>VLOOKUP(Table2611[[#This Row],[(FIN) Käytäntö]],Table45[#All],6,FALSE)</f>
        <v>Vastaava</v>
      </c>
      <c r="K437" s="24"/>
      <c r="L437" s="13"/>
      <c r="M437" s="2"/>
    </row>
    <row r="438" spans="1:13" ht="13.95" customHeight="1" x14ac:dyDescent="0.3">
      <c r="A438" s="2"/>
      <c r="B438" s="23"/>
      <c r="C438" s="34" t="s">
        <v>432</v>
      </c>
      <c r="D438" s="39">
        <f>VLOOKUP(Table2611[[#This Row],[(FIN) Käytäntö]],Table45[#All],2,FALSE)</f>
        <v>0</v>
      </c>
      <c r="E438" s="40">
        <f>VLOOKUP(Table2611[[#This Row],[(FIN) Käytäntö]],Table45[#All],3,FALSE)</f>
        <v>0</v>
      </c>
      <c r="F438" s="40">
        <f>VLOOKUP(Table2611[[#This Row],[(FIN) Käytäntö]],Table45[#All],4,FALSE)</f>
        <v>0</v>
      </c>
      <c r="G438" s="40"/>
      <c r="H438" s="40"/>
      <c r="I438" s="40" t="str">
        <f>VLOOKUP(Table2611[[#This Row],[(FIN) Käytäntö]],Table45[#All],5,FALSE)</f>
        <v>WORKFORCE-3f</v>
      </c>
      <c r="J438" s="159" t="str">
        <f>VLOOKUP(Table2611[[#This Row],[(FIN) Käytäntö]],Table45[#All],6,FALSE)</f>
        <v>Vastaava</v>
      </c>
      <c r="K438" s="24"/>
      <c r="L438" s="13"/>
      <c r="M438" s="2"/>
    </row>
    <row r="439" spans="1:13" ht="13.95" customHeight="1" x14ac:dyDescent="0.3">
      <c r="A439" s="2"/>
      <c r="B439" s="23"/>
      <c r="C439" s="34" t="s">
        <v>433</v>
      </c>
      <c r="D439" s="39">
        <f>VLOOKUP(Table2611[[#This Row],[(FIN) Käytäntö]],Table45[#All],2,FALSE)</f>
        <v>0</v>
      </c>
      <c r="E439" s="40">
        <f>VLOOKUP(Table2611[[#This Row],[(FIN) Käytäntö]],Table45[#All],3,FALSE)</f>
        <v>0</v>
      </c>
      <c r="F439" s="40">
        <f>VLOOKUP(Table2611[[#This Row],[(FIN) Käytäntö]],Table45[#All],4,FALSE)</f>
        <v>0</v>
      </c>
      <c r="G439" s="40"/>
      <c r="H439" s="40"/>
      <c r="I439" s="40" t="str">
        <f>VLOOKUP(Table2611[[#This Row],[(FIN) Käytäntö]],Table45[#All],5,FALSE)</f>
        <v>WORKFORCE-4a</v>
      </c>
      <c r="J439" s="159" t="str">
        <f>VLOOKUP(Table2611[[#This Row],[(FIN) Käytäntö]],Table45[#All],6,FALSE)</f>
        <v>Vastaava</v>
      </c>
      <c r="K439" s="24"/>
      <c r="L439" s="13"/>
      <c r="M439" s="2"/>
    </row>
    <row r="440" spans="1:13" ht="13.95" customHeight="1" x14ac:dyDescent="0.3">
      <c r="A440" s="2"/>
      <c r="B440" s="23"/>
      <c r="C440" s="34" t="s">
        <v>434</v>
      </c>
      <c r="D440" s="39">
        <f>VLOOKUP(Table2611[[#This Row],[(FIN) Käytäntö]],Table45[#All],2,FALSE)</f>
        <v>0</v>
      </c>
      <c r="E440" s="40">
        <f>VLOOKUP(Table2611[[#This Row],[(FIN) Käytäntö]],Table45[#All],3,FALSE)</f>
        <v>0</v>
      </c>
      <c r="F440" s="40">
        <f>VLOOKUP(Table2611[[#This Row],[(FIN) Käytäntö]],Table45[#All],4,FALSE)</f>
        <v>0</v>
      </c>
      <c r="G440" s="40"/>
      <c r="H440" s="40"/>
      <c r="I440" s="40" t="str">
        <f>VLOOKUP(Table2611[[#This Row],[(FIN) Käytäntö]],Table45[#All],5,FALSE)</f>
        <v>WORKFORCE-4b</v>
      </c>
      <c r="J440" s="159" t="str">
        <f>VLOOKUP(Table2611[[#This Row],[(FIN) Käytäntö]],Table45[#All],6,FALSE)</f>
        <v>Vastaava</v>
      </c>
      <c r="K440" s="24"/>
      <c r="L440" s="13"/>
      <c r="M440" s="2"/>
    </row>
    <row r="441" spans="1:13" ht="13.95" customHeight="1" x14ac:dyDescent="0.3">
      <c r="A441" s="2"/>
      <c r="B441" s="23"/>
      <c r="C441" s="34" t="s">
        <v>435</v>
      </c>
      <c r="D441" s="39">
        <f>VLOOKUP(Table2611[[#This Row],[(FIN) Käytäntö]],Table45[#All],2,FALSE)</f>
        <v>0</v>
      </c>
      <c r="E441" s="40">
        <f>VLOOKUP(Table2611[[#This Row],[(FIN) Käytäntö]],Table45[#All],3,FALSE)</f>
        <v>0</v>
      </c>
      <c r="F441" s="40">
        <f>VLOOKUP(Table2611[[#This Row],[(FIN) Käytäntö]],Table45[#All],4,FALSE)</f>
        <v>0</v>
      </c>
      <c r="G441" s="40"/>
      <c r="H441" s="40"/>
      <c r="I441" s="40" t="str">
        <f>VLOOKUP(Table2611[[#This Row],[(FIN) Käytäntö]],Table45[#All],5,FALSE)</f>
        <v>WORKFORCE-4c</v>
      </c>
      <c r="J441" s="159" t="str">
        <f>VLOOKUP(Table2611[[#This Row],[(FIN) Käytäntö]],Table45[#All],6,FALSE)</f>
        <v>Vastaava</v>
      </c>
      <c r="K441" s="24"/>
      <c r="L441" s="13"/>
      <c r="M441" s="2"/>
    </row>
    <row r="442" spans="1:13" ht="13.95" customHeight="1" x14ac:dyDescent="0.3">
      <c r="A442" s="2"/>
      <c r="B442" s="23"/>
      <c r="C442" s="34" t="s">
        <v>436</v>
      </c>
      <c r="D442" s="39">
        <f>VLOOKUP(Table2611[[#This Row],[(FIN) Käytäntö]],Table45[#All],2,FALSE)</f>
        <v>0</v>
      </c>
      <c r="E442" s="40">
        <f>VLOOKUP(Table2611[[#This Row],[(FIN) Käytäntö]],Table45[#All],3,FALSE)</f>
        <v>0</v>
      </c>
      <c r="F442" s="40">
        <f>VLOOKUP(Table2611[[#This Row],[(FIN) Käytäntö]],Table45[#All],4,FALSE)</f>
        <v>0</v>
      </c>
      <c r="G442" s="40"/>
      <c r="H442" s="40"/>
      <c r="I442" s="40" t="str">
        <f>VLOOKUP(Table2611[[#This Row],[(FIN) Käytäntö]],Table45[#All],5,FALSE)</f>
        <v>WORKFORCE-4d</v>
      </c>
      <c r="J442" s="159" t="str">
        <f>VLOOKUP(Table2611[[#This Row],[(FIN) Käytäntö]],Table45[#All],6,FALSE)</f>
        <v>Vastaava</v>
      </c>
      <c r="K442" s="24"/>
      <c r="L442" s="13"/>
      <c r="M442" s="2"/>
    </row>
    <row r="443" spans="1:13" ht="13.95" customHeight="1" x14ac:dyDescent="0.3">
      <c r="A443" s="2"/>
      <c r="B443" s="23"/>
      <c r="C443" s="34" t="s">
        <v>437</v>
      </c>
      <c r="D443" s="39">
        <f>VLOOKUP(Table2611[[#This Row],[(FIN) Käytäntö]],Table45[#All],2,FALSE)</f>
        <v>0</v>
      </c>
      <c r="E443" s="40">
        <f>VLOOKUP(Table2611[[#This Row],[(FIN) Käytäntö]],Table45[#All],3,FALSE)</f>
        <v>0</v>
      </c>
      <c r="F443" s="40">
        <f>VLOOKUP(Table2611[[#This Row],[(FIN) Käytäntö]],Table45[#All],4,FALSE)</f>
        <v>0</v>
      </c>
      <c r="G443" s="40"/>
      <c r="H443" s="40"/>
      <c r="I443" s="40" t="str">
        <f>VLOOKUP(Table2611[[#This Row],[(FIN) Käytäntö]],Table45[#All],5,FALSE)</f>
        <v>WORKFORCE-4e</v>
      </c>
      <c r="J443" s="159" t="str">
        <f>VLOOKUP(Table2611[[#This Row],[(FIN) Käytäntö]],Table45[#All],6,FALSE)</f>
        <v>Vastaava</v>
      </c>
      <c r="K443" s="24"/>
      <c r="L443" s="13"/>
      <c r="M443" s="2"/>
    </row>
    <row r="444" spans="1:13" ht="13.95" customHeight="1" x14ac:dyDescent="0.3">
      <c r="A444" s="2"/>
      <c r="B444" s="23"/>
      <c r="C444" s="34" t="s">
        <v>438</v>
      </c>
      <c r="D444" s="39">
        <f>VLOOKUP(Table2611[[#This Row],[(FIN) Käytäntö]],Table45[#All],2,FALSE)</f>
        <v>0</v>
      </c>
      <c r="E444" s="40">
        <f>VLOOKUP(Table2611[[#This Row],[(FIN) Käytäntö]],Table45[#All],3,FALSE)</f>
        <v>0</v>
      </c>
      <c r="F444" s="40">
        <f>VLOOKUP(Table2611[[#This Row],[(FIN) Käytäntö]],Table45[#All],4,FALSE)</f>
        <v>0</v>
      </c>
      <c r="G444" s="40"/>
      <c r="H444" s="40"/>
      <c r="I444" s="40" t="str">
        <f>VLOOKUP(Table2611[[#This Row],[(FIN) Käytäntö]],Table45[#All],5,FALSE)</f>
        <v>WORKFORCE-5a</v>
      </c>
      <c r="J444" s="159" t="str">
        <f>VLOOKUP(Table2611[[#This Row],[(FIN) Käytäntö]],Table45[#All],6,FALSE)</f>
        <v>Vastaava</v>
      </c>
      <c r="K444" s="24"/>
      <c r="L444" s="13"/>
      <c r="M444" s="2"/>
    </row>
    <row r="445" spans="1:13" ht="13.95" customHeight="1" x14ac:dyDescent="0.3">
      <c r="A445" s="2"/>
      <c r="B445" s="23"/>
      <c r="C445" s="34" t="s">
        <v>439</v>
      </c>
      <c r="D445" s="39">
        <f>VLOOKUP(Table2611[[#This Row],[(FIN) Käytäntö]],Table45[#All],2,FALSE)</f>
        <v>0</v>
      </c>
      <c r="E445" s="40">
        <f>VLOOKUP(Table2611[[#This Row],[(FIN) Käytäntö]],Table45[#All],3,FALSE)</f>
        <v>0</v>
      </c>
      <c r="F445" s="40">
        <f>VLOOKUP(Table2611[[#This Row],[(FIN) Käytäntö]],Table45[#All],4,FALSE)</f>
        <v>0</v>
      </c>
      <c r="G445" s="40"/>
      <c r="H445" s="40"/>
      <c r="I445" s="40" t="str">
        <f>VLOOKUP(Table2611[[#This Row],[(FIN) Käytäntö]],Table45[#All],5,FALSE)</f>
        <v>WORKFORCE-5b</v>
      </c>
      <c r="J445" s="159" t="str">
        <f>VLOOKUP(Table2611[[#This Row],[(FIN) Käytäntö]],Table45[#All],6,FALSE)</f>
        <v>Vastaava</v>
      </c>
      <c r="K445" s="24"/>
      <c r="L445" s="13"/>
      <c r="M445" s="2"/>
    </row>
    <row r="446" spans="1:13" ht="13.95" customHeight="1" x14ac:dyDescent="0.3">
      <c r="A446" s="2"/>
      <c r="B446" s="23"/>
      <c r="C446" s="34" t="s">
        <v>440</v>
      </c>
      <c r="D446" s="39">
        <f>VLOOKUP(Table2611[[#This Row],[(FIN) Käytäntö]],Table45[#All],2,FALSE)</f>
        <v>0</v>
      </c>
      <c r="E446" s="40">
        <f>VLOOKUP(Table2611[[#This Row],[(FIN) Käytäntö]],Table45[#All],3,FALSE)</f>
        <v>0</v>
      </c>
      <c r="F446" s="40">
        <f>VLOOKUP(Table2611[[#This Row],[(FIN) Käytäntö]],Table45[#All],4,FALSE)</f>
        <v>0</v>
      </c>
      <c r="G446" s="40"/>
      <c r="H446" s="40"/>
      <c r="I446" s="40" t="str">
        <f>VLOOKUP(Table2611[[#This Row],[(FIN) Käytäntö]],Table45[#All],5,FALSE)</f>
        <v>WORKFORCE-5e</v>
      </c>
      <c r="J446" s="159" t="str">
        <f>VLOOKUP(Table2611[[#This Row],[(FIN) Käytäntö]],Table45[#All],6,FALSE)</f>
        <v>Muuttunut</v>
      </c>
      <c r="K446" s="24"/>
      <c r="L446" s="13"/>
      <c r="M446" s="2"/>
    </row>
    <row r="447" spans="1:13" ht="13.95" customHeight="1" x14ac:dyDescent="0.3">
      <c r="A447" s="2"/>
      <c r="B447" s="23"/>
      <c r="C447" s="34" t="s">
        <v>441</v>
      </c>
      <c r="D447" s="39">
        <f>VLOOKUP(Table2611[[#This Row],[(FIN) Käytäntö]],Table45[#All],2,FALSE)</f>
        <v>0</v>
      </c>
      <c r="E447" s="40">
        <f>VLOOKUP(Table2611[[#This Row],[(FIN) Käytäntö]],Table45[#All],3,FALSE)</f>
        <v>0</v>
      </c>
      <c r="F447" s="40">
        <f>VLOOKUP(Table2611[[#This Row],[(FIN) Käytäntö]],Table45[#All],4,FALSE)</f>
        <v>0</v>
      </c>
      <c r="G447" s="40"/>
      <c r="H447" s="40"/>
      <c r="I447" s="40" t="str">
        <f>VLOOKUP(Table2611[[#This Row],[(FIN) Käytäntö]],Table45[#All],5,FALSE)</f>
        <v>WORKFORCE-5c</v>
      </c>
      <c r="J447" s="159" t="str">
        <f>VLOOKUP(Table2611[[#This Row],[(FIN) Käytäntö]],Table45[#All],6,FALSE)</f>
        <v>Vastaava</v>
      </c>
      <c r="K447" s="24"/>
      <c r="L447" s="13"/>
      <c r="M447" s="2"/>
    </row>
    <row r="448" spans="1:13" ht="13.95" customHeight="1" x14ac:dyDescent="0.3">
      <c r="A448" s="2"/>
      <c r="B448" s="23"/>
      <c r="C448" s="34" t="s">
        <v>442</v>
      </c>
      <c r="D448" s="39">
        <f>VLOOKUP(Table2611[[#This Row],[(FIN) Käytäntö]],Table45[#All],2,FALSE)</f>
        <v>0</v>
      </c>
      <c r="E448" s="40">
        <f>VLOOKUP(Table2611[[#This Row],[(FIN) Käytäntö]],Table45[#All],3,FALSE)</f>
        <v>0</v>
      </c>
      <c r="F448" s="40">
        <f>VLOOKUP(Table2611[[#This Row],[(FIN) Käytäntö]],Table45[#All],4,FALSE)</f>
        <v>0</v>
      </c>
      <c r="G448" s="40"/>
      <c r="H448" s="40"/>
      <c r="I448" s="40" t="str">
        <f>VLOOKUP(Table2611[[#This Row],[(FIN) Käytäntö]],Table45[#All],5,FALSE)</f>
        <v>WORKFORCE-5d</v>
      </c>
      <c r="J448" s="159" t="str">
        <f>VLOOKUP(Table2611[[#This Row],[(FIN) Käytäntö]],Table45[#All],6,FALSE)</f>
        <v>Vastaava</v>
      </c>
      <c r="K448" s="24"/>
      <c r="L448" s="13"/>
      <c r="M448" s="2"/>
    </row>
    <row r="449" spans="1:13" ht="13.95" customHeight="1" x14ac:dyDescent="0.3">
      <c r="A449" s="2"/>
      <c r="B449" s="23"/>
      <c r="C449" s="34" t="s">
        <v>443</v>
      </c>
      <c r="D449" s="39">
        <f>VLOOKUP(Table2611[[#This Row],[(FIN) Käytäntö]],Table45[#All],2,FALSE)</f>
        <v>0</v>
      </c>
      <c r="E449" s="40">
        <f>VLOOKUP(Table2611[[#This Row],[(FIN) Käytäntö]],Table45[#All],3,FALSE)</f>
        <v>0</v>
      </c>
      <c r="F449" s="40">
        <f>VLOOKUP(Table2611[[#This Row],[(FIN) Käytäntö]],Table45[#All],4,FALSE)</f>
        <v>0</v>
      </c>
      <c r="G449" s="40"/>
      <c r="H449" s="40"/>
      <c r="I449" s="40" t="str">
        <f>VLOOKUP(Table2611[[#This Row],[(FIN) Käytäntö]],Table45[#All],5,FALSE)</f>
        <v>WORKFORCE-5f</v>
      </c>
      <c r="J449" s="159" t="str">
        <f>VLOOKUP(Table2611[[#This Row],[(FIN) Käytäntö]],Table45[#All],6,FALSE)</f>
        <v>Muuttunut</v>
      </c>
      <c r="K449" s="24"/>
      <c r="L449" s="13"/>
      <c r="M449" s="2"/>
    </row>
    <row r="450" spans="1:13" ht="13.95" customHeight="1" x14ac:dyDescent="0.3">
      <c r="A450" s="2"/>
      <c r="B450" s="23"/>
      <c r="C450" s="34" t="s">
        <v>444</v>
      </c>
      <c r="D450" s="39" t="e">
        <f>VLOOKUP(Table2611[[#This Row],[(FIN) Käytäntö]],Table45[#All],2,FALSE)</f>
        <v>#N/A</v>
      </c>
      <c r="E450" s="40" t="e">
        <f>VLOOKUP(Table2611[[#This Row],[(FIN) Käytäntö]],Table45[#All],3,FALSE)</f>
        <v>#N/A</v>
      </c>
      <c r="F450" s="40">
        <f>VLOOKUP(Table2611[[#This Row],[(FIN) Käytäntö]],Table45[#All],4,FALSE)</f>
        <v>0</v>
      </c>
      <c r="G450" s="40"/>
      <c r="H450" s="40"/>
      <c r="I450" s="40" t="e">
        <f>VLOOKUP(Table2611[[#This Row],[(FIN) Käytäntö]],Table45[#All],5,FALSE)</f>
        <v>#N/A</v>
      </c>
      <c r="J450" s="159">
        <f>VLOOKUP(Table2611[[#This Row],[(FIN) Käytäntö]],Table45[#All],6,FALSE)</f>
        <v>0</v>
      </c>
      <c r="K450" s="24"/>
      <c r="L450" s="13"/>
      <c r="M450" s="2"/>
    </row>
    <row r="451" spans="1:13" ht="13.95" customHeight="1" x14ac:dyDescent="0.3">
      <c r="A451" s="2"/>
      <c r="B451" s="23"/>
      <c r="C451" s="34" t="s">
        <v>445</v>
      </c>
      <c r="D451" s="39" t="e">
        <f>VLOOKUP(Table2611[[#This Row],[(FIN) Käytäntö]],Table45[#All],2,FALSE)</f>
        <v>#N/A</v>
      </c>
      <c r="E451" s="40" t="e">
        <f>VLOOKUP(Table2611[[#This Row],[(FIN) Käytäntö]],Table45[#All],3,FALSE)</f>
        <v>#N/A</v>
      </c>
      <c r="F451" s="40">
        <f>VLOOKUP(Table2611[[#This Row],[(FIN) Käytäntö]],Table45[#All],4,FALSE)</f>
        <v>0</v>
      </c>
      <c r="G451" s="40"/>
      <c r="H451" s="40"/>
      <c r="I451" s="40" t="e">
        <f>VLOOKUP(Table2611[[#This Row],[(FIN) Käytäntö]],Table45[#All],5,FALSE)</f>
        <v>#N/A</v>
      </c>
      <c r="J451" s="159">
        <f>VLOOKUP(Table2611[[#This Row],[(FIN) Käytäntö]],Table45[#All],6,FALSE)</f>
        <v>0</v>
      </c>
      <c r="K451" s="24"/>
      <c r="L451" s="13"/>
      <c r="M451" s="2"/>
    </row>
    <row r="452" spans="1:13" ht="13.95" customHeight="1" x14ac:dyDescent="0.3">
      <c r="A452" s="2"/>
      <c r="B452" s="23"/>
      <c r="C452" s="34" t="s">
        <v>446</v>
      </c>
      <c r="D452" s="39" t="e">
        <f>VLOOKUP(Table2611[[#This Row],[(FIN) Käytäntö]],Table45[#All],2,FALSE)</f>
        <v>#N/A</v>
      </c>
      <c r="E452" s="40" t="e">
        <f>VLOOKUP(Table2611[[#This Row],[(FIN) Käytäntö]],Table45[#All],3,FALSE)</f>
        <v>#N/A</v>
      </c>
      <c r="F452" s="40" t="e">
        <f>VLOOKUP(Table2611[[#This Row],[(FIN) Käytäntö]],Table45[#All],4,FALSE)</f>
        <v>#N/A</v>
      </c>
      <c r="G452" s="40"/>
      <c r="H452" s="40"/>
      <c r="I452" s="40" t="e">
        <f>VLOOKUP(Table2611[[#This Row],[(FIN) Käytäntö]],Table45[#All],5,FALSE)</f>
        <v>#N/A</v>
      </c>
      <c r="J452" s="159" t="e">
        <f>VLOOKUP(Table2611[[#This Row],[(FIN) Käytäntö]],Table45[#All],6,FALSE)</f>
        <v>#N/A</v>
      </c>
      <c r="K452" s="24"/>
      <c r="L452" s="13"/>
      <c r="M452" s="2"/>
    </row>
    <row r="453" spans="1:13" ht="13.95" customHeight="1" x14ac:dyDescent="0.3">
      <c r="A453" s="2"/>
      <c r="B453" s="23"/>
      <c r="C453" s="34" t="s">
        <v>447</v>
      </c>
      <c r="D453" s="39" t="e">
        <f>VLOOKUP(Table2611[[#This Row],[(FIN) Käytäntö]],Table45[#All],2,FALSE)</f>
        <v>#N/A</v>
      </c>
      <c r="E453" s="40" t="e">
        <f>VLOOKUP(Table2611[[#This Row],[(FIN) Käytäntö]],Table45[#All],3,FALSE)</f>
        <v>#N/A</v>
      </c>
      <c r="F453" s="40">
        <f>VLOOKUP(Table2611[[#This Row],[(FIN) Käytäntö]],Table45[#All],4,FALSE)</f>
        <v>0</v>
      </c>
      <c r="G453" s="40"/>
      <c r="H453" s="40"/>
      <c r="I453" s="40" t="e">
        <f>VLOOKUP(Table2611[[#This Row],[(FIN) Käytäntö]],Table45[#All],5,FALSE)</f>
        <v>#N/A</v>
      </c>
      <c r="J453" s="159">
        <f>VLOOKUP(Table2611[[#This Row],[(FIN) Käytäntö]],Table45[#All],6,FALSE)</f>
        <v>0</v>
      </c>
      <c r="K453" s="24"/>
      <c r="L453" s="13"/>
      <c r="M453" s="2"/>
    </row>
    <row r="454" spans="1:13" ht="13.95" customHeight="1" x14ac:dyDescent="0.3">
      <c r="A454" s="2"/>
      <c r="B454" s="23"/>
      <c r="C454" s="34" t="s">
        <v>448</v>
      </c>
      <c r="D454" s="39" t="e">
        <f>VLOOKUP(Table2611[[#This Row],[(FIN) Käytäntö]],Table45[#All],2,FALSE)</f>
        <v>#N/A</v>
      </c>
      <c r="E454" s="40" t="e">
        <f>VLOOKUP(Table2611[[#This Row],[(FIN) Käytäntö]],Table45[#All],3,FALSE)</f>
        <v>#N/A</v>
      </c>
      <c r="F454" s="40">
        <f>VLOOKUP(Table2611[[#This Row],[(FIN) Käytäntö]],Table45[#All],4,FALSE)</f>
        <v>0</v>
      </c>
      <c r="G454" s="40"/>
      <c r="H454" s="40"/>
      <c r="I454" s="40" t="e">
        <f>VLOOKUP(Table2611[[#This Row],[(FIN) Käytäntö]],Table45[#All],5,FALSE)</f>
        <v>#N/A</v>
      </c>
      <c r="J454" s="159">
        <f>VLOOKUP(Table2611[[#This Row],[(FIN) Käytäntö]],Table45[#All],6,FALSE)</f>
        <v>0</v>
      </c>
      <c r="K454" s="24"/>
      <c r="L454" s="13"/>
      <c r="M454" s="2"/>
    </row>
    <row r="455" spans="1:13" ht="13.95" customHeight="1" x14ac:dyDescent="0.3">
      <c r="A455" s="2"/>
      <c r="B455" s="23"/>
      <c r="C455" s="34" t="s">
        <v>449</v>
      </c>
      <c r="D455" s="39" t="e">
        <f>VLOOKUP(Table2611[[#This Row],[(FIN) Käytäntö]],Table45[#All],2,FALSE)</f>
        <v>#N/A</v>
      </c>
      <c r="E455" s="40" t="e">
        <f>VLOOKUP(Table2611[[#This Row],[(FIN) Käytäntö]],Table45[#All],3,FALSE)</f>
        <v>#N/A</v>
      </c>
      <c r="F455" s="40">
        <f>VLOOKUP(Table2611[[#This Row],[(FIN) Käytäntö]],Table45[#All],4,FALSE)</f>
        <v>0</v>
      </c>
      <c r="G455" s="40"/>
      <c r="H455" s="40"/>
      <c r="I455" s="40" t="e">
        <f>VLOOKUP(Table2611[[#This Row],[(FIN) Käytäntö]],Table45[#All],5,FALSE)</f>
        <v>#N/A</v>
      </c>
      <c r="J455" s="159">
        <f>VLOOKUP(Table2611[[#This Row],[(FIN) Käytäntö]],Table45[#All],6,FALSE)</f>
        <v>0</v>
      </c>
      <c r="K455" s="24"/>
      <c r="L455" s="13"/>
      <c r="M455" s="2"/>
    </row>
    <row r="456" spans="1:13" ht="13.95" customHeight="1" x14ac:dyDescent="0.3">
      <c r="A456" s="2"/>
      <c r="B456" s="23"/>
      <c r="C456" s="34" t="s">
        <v>450</v>
      </c>
      <c r="D456" s="39" t="e">
        <f>VLOOKUP(Table2611[[#This Row],[(FIN) Käytäntö]],Table45[#All],2,FALSE)</f>
        <v>#N/A</v>
      </c>
      <c r="E456" s="40" t="e">
        <f>VLOOKUP(Table2611[[#This Row],[(FIN) Käytäntö]],Table45[#All],3,FALSE)</f>
        <v>#N/A</v>
      </c>
      <c r="F456" s="40">
        <f>VLOOKUP(Table2611[[#This Row],[(FIN) Käytäntö]],Table45[#All],4,FALSE)</f>
        <v>0</v>
      </c>
      <c r="G456" s="40"/>
      <c r="H456" s="40"/>
      <c r="I456" s="40" t="e">
        <f>VLOOKUP(Table2611[[#This Row],[(FIN) Käytäntö]],Table45[#All],5,FALSE)</f>
        <v>#N/A</v>
      </c>
      <c r="J456" s="159">
        <f>VLOOKUP(Table2611[[#This Row],[(FIN) Käytäntö]],Table45[#All],6,FALSE)</f>
        <v>0</v>
      </c>
      <c r="K456" s="24"/>
      <c r="L456" s="13"/>
      <c r="M456" s="2"/>
    </row>
    <row r="457" spans="1:13" ht="13.95" customHeight="1" x14ac:dyDescent="0.3">
      <c r="A457" s="2"/>
      <c r="B457" s="23"/>
      <c r="C457" s="34" t="s">
        <v>451</v>
      </c>
      <c r="D457" s="39" t="e">
        <f>VLOOKUP(Table2611[[#This Row],[(FIN) Käytäntö]],Table45[#All],2,FALSE)</f>
        <v>#N/A</v>
      </c>
      <c r="E457" s="40" t="e">
        <f>VLOOKUP(Table2611[[#This Row],[(FIN) Käytäntö]],Table45[#All],3,FALSE)</f>
        <v>#N/A</v>
      </c>
      <c r="F457" s="40">
        <f>VLOOKUP(Table2611[[#This Row],[(FIN) Käytäntö]],Table45[#All],4,FALSE)</f>
        <v>0</v>
      </c>
      <c r="G457" s="40"/>
      <c r="H457" s="40"/>
      <c r="I457" s="40" t="e">
        <f>VLOOKUP(Table2611[[#This Row],[(FIN) Käytäntö]],Table45[#All],5,FALSE)</f>
        <v>#N/A</v>
      </c>
      <c r="J457" s="159">
        <f>VLOOKUP(Table2611[[#This Row],[(FIN) Käytäntö]],Table45[#All],6,FALSE)</f>
        <v>0</v>
      </c>
      <c r="K457" s="24"/>
      <c r="L457" s="13"/>
      <c r="M457" s="2"/>
    </row>
    <row r="458" spans="1:13" ht="13.95" customHeight="1" x14ac:dyDescent="0.3">
      <c r="A458" s="2"/>
      <c r="B458" s="23"/>
      <c r="C458" s="34" t="s">
        <v>452</v>
      </c>
      <c r="D458" s="39" t="e">
        <f>VLOOKUP(Table2611[[#This Row],[(FIN) Käytäntö]],Table45[#All],2,FALSE)</f>
        <v>#N/A</v>
      </c>
      <c r="E458" s="40" t="e">
        <f>VLOOKUP(Table2611[[#This Row],[(FIN) Käytäntö]],Table45[#All],3,FALSE)</f>
        <v>#N/A</v>
      </c>
      <c r="F458" s="40">
        <f>VLOOKUP(Table2611[[#This Row],[(FIN) Käytäntö]],Table45[#All],4,FALSE)</f>
        <v>0</v>
      </c>
      <c r="G458" s="40"/>
      <c r="H458" s="40"/>
      <c r="I458" s="40" t="e">
        <f>VLOOKUP(Table2611[[#This Row],[(FIN) Käytäntö]],Table45[#All],5,FALSE)</f>
        <v>#N/A</v>
      </c>
      <c r="J458" s="159">
        <f>VLOOKUP(Table2611[[#This Row],[(FIN) Käytäntö]],Table45[#All],6,FALSE)</f>
        <v>0</v>
      </c>
      <c r="K458" s="24"/>
      <c r="L458" s="13"/>
      <c r="M458" s="2"/>
    </row>
    <row r="459" spans="1:13" ht="13.95" customHeight="1" x14ac:dyDescent="0.3">
      <c r="A459" s="2"/>
      <c r="B459" s="23"/>
      <c r="C459" s="34" t="s">
        <v>453</v>
      </c>
      <c r="D459" s="39" t="e">
        <f>VLOOKUP(Table2611[[#This Row],[(FIN) Käytäntö]],Table45[#All],2,FALSE)</f>
        <v>#N/A</v>
      </c>
      <c r="E459" s="40" t="e">
        <f>VLOOKUP(Table2611[[#This Row],[(FIN) Käytäntö]],Table45[#All],3,FALSE)</f>
        <v>#N/A</v>
      </c>
      <c r="F459" s="40">
        <f>VLOOKUP(Table2611[[#This Row],[(FIN) Käytäntö]],Table45[#All],4,FALSE)</f>
        <v>0</v>
      </c>
      <c r="G459" s="40"/>
      <c r="H459" s="40"/>
      <c r="I459" s="40" t="e">
        <f>VLOOKUP(Table2611[[#This Row],[(FIN) Käytäntö]],Table45[#All],5,FALSE)</f>
        <v>#N/A</v>
      </c>
      <c r="J459" s="159">
        <f>VLOOKUP(Table2611[[#This Row],[(FIN) Käytäntö]],Table45[#All],6,FALSE)</f>
        <v>0</v>
      </c>
      <c r="K459" s="24"/>
      <c r="L459" s="13"/>
      <c r="M459" s="2"/>
    </row>
    <row r="460" spans="1:13" ht="13.95" customHeight="1" x14ac:dyDescent="0.3">
      <c r="A460" s="2"/>
      <c r="B460" s="23"/>
      <c r="C460" s="34" t="s">
        <v>454</v>
      </c>
      <c r="D460" s="39" t="e">
        <f>VLOOKUP(Table2611[[#This Row],[(FIN) Käytäntö]],Table45[#All],2,FALSE)</f>
        <v>#N/A</v>
      </c>
      <c r="E460" s="40" t="e">
        <f>VLOOKUP(Table2611[[#This Row],[(FIN) Käytäntö]],Table45[#All],3,FALSE)</f>
        <v>#N/A</v>
      </c>
      <c r="F460" s="40">
        <f>VLOOKUP(Table2611[[#This Row],[(FIN) Käytäntö]],Table45[#All],4,FALSE)</f>
        <v>0</v>
      </c>
      <c r="G460" s="40"/>
      <c r="H460" s="40"/>
      <c r="I460" s="40" t="e">
        <f>VLOOKUP(Table2611[[#This Row],[(FIN) Käytäntö]],Table45[#All],5,FALSE)</f>
        <v>#N/A</v>
      </c>
      <c r="J460" s="159">
        <f>VLOOKUP(Table2611[[#This Row],[(FIN) Käytäntö]],Table45[#All],6,FALSE)</f>
        <v>0</v>
      </c>
      <c r="K460" s="24"/>
      <c r="L460" s="13"/>
      <c r="M460" s="2"/>
    </row>
    <row r="461" spans="1:13" ht="13.95" customHeight="1" x14ac:dyDescent="0.3">
      <c r="A461" s="2"/>
      <c r="B461" s="23"/>
      <c r="C461" s="34" t="s">
        <v>455</v>
      </c>
      <c r="D461" s="39" t="e">
        <f>VLOOKUP(Table2611[[#This Row],[(FIN) Käytäntö]],Table45[#All],2,FALSE)</f>
        <v>#N/A</v>
      </c>
      <c r="E461" s="40" t="e">
        <f>VLOOKUP(Table2611[[#This Row],[(FIN) Käytäntö]],Table45[#All],3,FALSE)</f>
        <v>#N/A</v>
      </c>
      <c r="F461" s="40">
        <f>VLOOKUP(Table2611[[#This Row],[(FIN) Käytäntö]],Table45[#All],4,FALSE)</f>
        <v>0</v>
      </c>
      <c r="G461" s="40"/>
      <c r="H461" s="40"/>
      <c r="I461" s="40" t="e">
        <f>VLOOKUP(Table2611[[#This Row],[(FIN) Käytäntö]],Table45[#All],5,FALSE)</f>
        <v>#N/A</v>
      </c>
      <c r="J461" s="159">
        <f>VLOOKUP(Table2611[[#This Row],[(FIN) Käytäntö]],Table45[#All],6,FALSE)</f>
        <v>0</v>
      </c>
      <c r="K461" s="24"/>
      <c r="L461" s="13"/>
      <c r="M461" s="2"/>
    </row>
    <row r="462" spans="1:13" ht="13.95" customHeight="1" x14ac:dyDescent="0.3">
      <c r="A462" s="2"/>
      <c r="B462" s="41"/>
      <c r="C462" s="34" t="s">
        <v>456</v>
      </c>
      <c r="D462" s="39" t="e">
        <f>VLOOKUP(Table2611[[#This Row],[(FIN) Käytäntö]],Table45[#All],2,FALSE)</f>
        <v>#N/A</v>
      </c>
      <c r="E462" s="40" t="e">
        <f>VLOOKUP(Table2611[[#This Row],[(FIN) Käytäntö]],Table45[#All],3,FALSE)</f>
        <v>#N/A</v>
      </c>
      <c r="F462" s="40">
        <f>VLOOKUP(Table2611[[#This Row],[(FIN) Käytäntö]],Table45[#All],4,FALSE)</f>
        <v>0</v>
      </c>
      <c r="G462" s="40"/>
      <c r="H462" s="40"/>
      <c r="I462" s="40" t="e">
        <f>VLOOKUP(Table2611[[#This Row],[(FIN) Käytäntö]],Table45[#All],5,FALSE)</f>
        <v>#N/A</v>
      </c>
      <c r="J462" s="159">
        <f>VLOOKUP(Table2611[[#This Row],[(FIN) Käytäntö]],Table45[#All],6,FALSE)</f>
        <v>0</v>
      </c>
      <c r="K462" s="42"/>
      <c r="L462" s="43"/>
      <c r="M462" s="44"/>
    </row>
    <row r="463" spans="1:13" ht="13.95" customHeight="1" x14ac:dyDescent="0.3">
      <c r="A463" s="2"/>
      <c r="B463" s="12"/>
      <c r="C463" s="34" t="s">
        <v>457</v>
      </c>
      <c r="D463" s="39" t="e">
        <f>VLOOKUP(Table2611[[#This Row],[(FIN) Käytäntö]],Table45[#All],2,FALSE)</f>
        <v>#N/A</v>
      </c>
      <c r="E463" s="40" t="e">
        <f>VLOOKUP(Table2611[[#This Row],[(FIN) Käytäntö]],Table45[#All],3,FALSE)</f>
        <v>#N/A</v>
      </c>
      <c r="F463" s="40" t="e">
        <f>VLOOKUP(Table2611[[#This Row],[(FIN) Käytäntö]],Table45[#All],4,FALSE)</f>
        <v>#N/A</v>
      </c>
      <c r="G463" s="40"/>
      <c r="H463" s="40"/>
      <c r="I463" s="40" t="e">
        <f>VLOOKUP(Table2611[[#This Row],[(FIN) Käytäntö]],Table45[#All],5,FALSE)</f>
        <v>#N/A</v>
      </c>
      <c r="J463" s="159" t="e">
        <f>VLOOKUP(Table2611[[#This Row],[(FIN) Käytäntö]],Table45[#All],6,FALSE)</f>
        <v>#N/A</v>
      </c>
      <c r="K463" s="3"/>
      <c r="L463" s="45"/>
      <c r="M463" s="44"/>
    </row>
    <row r="464" spans="1:13" ht="13.95" customHeight="1" x14ac:dyDescent="0.3">
      <c r="A464" s="2"/>
      <c r="B464" s="12"/>
      <c r="C464" s="34" t="s">
        <v>458</v>
      </c>
      <c r="D464" s="39" t="e">
        <f>VLOOKUP(Table2611[[#This Row],[(FIN) Käytäntö]],Table45[#All],2,FALSE)</f>
        <v>#N/A</v>
      </c>
      <c r="E464" s="40" t="e">
        <f>VLOOKUP(Table2611[[#This Row],[(FIN) Käytäntö]],Table45[#All],3,FALSE)</f>
        <v>#N/A</v>
      </c>
      <c r="F464" s="40">
        <f>VLOOKUP(Table2611[[#This Row],[(FIN) Käytäntö]],Table45[#All],4,FALSE)</f>
        <v>0</v>
      </c>
      <c r="G464" s="40"/>
      <c r="H464" s="40"/>
      <c r="I464" s="40" t="e">
        <f>VLOOKUP(Table2611[[#This Row],[(FIN) Käytäntö]],Table45[#All],5,FALSE)</f>
        <v>#N/A</v>
      </c>
      <c r="J464" s="159">
        <f>VLOOKUP(Table2611[[#This Row],[(FIN) Käytäntö]],Table45[#All],6,FALSE)</f>
        <v>0</v>
      </c>
      <c r="K464" s="3"/>
      <c r="L464" s="45"/>
      <c r="M464" s="44"/>
    </row>
    <row r="465" spans="1:13" ht="13.95" customHeight="1" x14ac:dyDescent="0.3">
      <c r="A465" s="2"/>
      <c r="B465" s="12"/>
      <c r="C465" s="34" t="s">
        <v>459</v>
      </c>
      <c r="D465" s="39" t="e">
        <f>VLOOKUP(Table2611[[#This Row],[(FIN) Käytäntö]],Table45[#All],2,FALSE)</f>
        <v>#N/A</v>
      </c>
      <c r="E465" s="40" t="e">
        <f>VLOOKUP(Table2611[[#This Row],[(FIN) Käytäntö]],Table45[#All],3,FALSE)</f>
        <v>#N/A</v>
      </c>
      <c r="F465" s="40">
        <f>VLOOKUP(Table2611[[#This Row],[(FIN) Käytäntö]],Table45[#All],4,FALSE)</f>
        <v>0</v>
      </c>
      <c r="G465" s="40"/>
      <c r="H465" s="40"/>
      <c r="I465" s="40" t="e">
        <f>VLOOKUP(Table2611[[#This Row],[(FIN) Käytäntö]],Table45[#All],5,FALSE)</f>
        <v>#N/A</v>
      </c>
      <c r="J465" s="159">
        <f>VLOOKUP(Table2611[[#This Row],[(FIN) Käytäntö]],Table45[#All],6,FALSE)</f>
        <v>0</v>
      </c>
      <c r="K465" s="3"/>
      <c r="L465" s="45"/>
      <c r="M465" s="44"/>
    </row>
    <row r="466" spans="1:13" ht="13.95" customHeight="1" x14ac:dyDescent="0.3">
      <c r="A466" s="2"/>
      <c r="B466" s="12"/>
      <c r="C466" s="34" t="s">
        <v>460</v>
      </c>
      <c r="D466" s="39" t="e">
        <f>VLOOKUP(Table2611[[#This Row],[(FIN) Käytäntö]],Table45[#All],2,FALSE)</f>
        <v>#N/A</v>
      </c>
      <c r="E466" s="40" t="e">
        <f>VLOOKUP(Table2611[[#This Row],[(FIN) Käytäntö]],Table45[#All],3,FALSE)</f>
        <v>#N/A</v>
      </c>
      <c r="F466" s="40">
        <f>VLOOKUP(Table2611[[#This Row],[(FIN) Käytäntö]],Table45[#All],4,FALSE)</f>
        <v>0</v>
      </c>
      <c r="G466" s="40"/>
      <c r="H466" s="40"/>
      <c r="I466" s="40" t="e">
        <f>VLOOKUP(Table2611[[#This Row],[(FIN) Käytäntö]],Table45[#All],5,FALSE)</f>
        <v>#N/A</v>
      </c>
      <c r="J466" s="159">
        <f>VLOOKUP(Table2611[[#This Row],[(FIN) Käytäntö]],Table45[#All],6,FALSE)</f>
        <v>0</v>
      </c>
      <c r="K466" s="3"/>
      <c r="L466" s="45"/>
      <c r="M466" s="44"/>
    </row>
    <row r="467" spans="1:13" ht="13.95" customHeight="1" x14ac:dyDescent="0.3">
      <c r="A467" s="2"/>
      <c r="B467" s="12"/>
      <c r="C467" s="34" t="s">
        <v>461</v>
      </c>
      <c r="D467" s="39" t="e">
        <f>VLOOKUP(Table2611[[#This Row],[(FIN) Käytäntö]],Table45[#All],2,FALSE)</f>
        <v>#N/A</v>
      </c>
      <c r="E467" s="40" t="e">
        <f>VLOOKUP(Table2611[[#This Row],[(FIN) Käytäntö]],Table45[#All],3,FALSE)</f>
        <v>#N/A</v>
      </c>
      <c r="F467" s="40">
        <f>VLOOKUP(Table2611[[#This Row],[(FIN) Käytäntö]],Table45[#All],4,FALSE)</f>
        <v>0</v>
      </c>
      <c r="G467" s="40"/>
      <c r="H467" s="40"/>
      <c r="I467" s="40" t="e">
        <f>VLOOKUP(Table2611[[#This Row],[(FIN) Käytäntö]],Table45[#All],5,FALSE)</f>
        <v>#N/A</v>
      </c>
      <c r="J467" s="159">
        <f>VLOOKUP(Table2611[[#This Row],[(FIN) Käytäntö]],Table45[#All],6,FALSE)</f>
        <v>0</v>
      </c>
      <c r="K467" s="3"/>
      <c r="L467" s="45"/>
      <c r="M467" s="44"/>
    </row>
    <row r="468" spans="1:13" ht="13.95" customHeight="1" x14ac:dyDescent="0.3">
      <c r="A468" s="2"/>
      <c r="B468" s="12"/>
      <c r="C468" s="34" t="s">
        <v>462</v>
      </c>
      <c r="D468" s="39" t="e">
        <f>VLOOKUP(Table2611[[#This Row],[(FIN) Käytäntö]],Table45[#All],2,FALSE)</f>
        <v>#N/A</v>
      </c>
      <c r="E468" s="46" t="e">
        <f>VLOOKUP(Table2611[[#This Row],[(FIN) Käytäntö]],Table45[#All],3,FALSE)</f>
        <v>#N/A</v>
      </c>
      <c r="F468" s="40">
        <f>VLOOKUP(Table2611[[#This Row],[(FIN) Käytäntö]],Table45[#All],4,FALSE)</f>
        <v>0</v>
      </c>
      <c r="G468" s="40"/>
      <c r="H468" s="40"/>
      <c r="I468" s="46" t="e">
        <f>VLOOKUP(Table2611[[#This Row],[(FIN) Käytäntö]],Table45[#All],5,FALSE)</f>
        <v>#N/A</v>
      </c>
      <c r="J468" s="160">
        <f>VLOOKUP(Table2611[[#This Row],[(FIN) Käytäntö]],Table45[#All],6,FALSE)</f>
        <v>0</v>
      </c>
      <c r="K468" s="3"/>
      <c r="L468" s="45"/>
      <c r="M468" s="44"/>
    </row>
    <row r="469" spans="1:13" ht="13.95" customHeight="1" x14ac:dyDescent="0.3">
      <c r="A469" s="2"/>
      <c r="B469" s="12"/>
      <c r="C469" s="34" t="s">
        <v>463</v>
      </c>
      <c r="D469" s="39" t="e">
        <f>VLOOKUP(Table2611[[#This Row],[(FIN) Käytäntö]],Table45[#All],2,FALSE)</f>
        <v>#N/A</v>
      </c>
      <c r="E469" s="46" t="e">
        <f>VLOOKUP(Table2611[[#This Row],[(FIN) Käytäntö]],Table45[#All],3,FALSE)</f>
        <v>#N/A</v>
      </c>
      <c r="F469" s="40">
        <f>VLOOKUP(Table2611[[#This Row],[(FIN) Käytäntö]],Table45[#All],4,FALSE)</f>
        <v>0</v>
      </c>
      <c r="G469" s="40"/>
      <c r="H469" s="40"/>
      <c r="I469" s="46" t="e">
        <f>VLOOKUP(Table2611[[#This Row],[(FIN) Käytäntö]],Table45[#All],5,FALSE)</f>
        <v>#N/A</v>
      </c>
      <c r="J469" s="160">
        <f>VLOOKUP(Table2611[[#This Row],[(FIN) Käytäntö]],Table45[#All],6,FALSE)</f>
        <v>0</v>
      </c>
      <c r="K469" s="3"/>
      <c r="L469" s="45"/>
      <c r="M469" s="44"/>
    </row>
    <row r="470" spans="1:13" ht="13.95" customHeight="1" x14ac:dyDescent="0.3">
      <c r="A470" s="2"/>
      <c r="B470" s="12"/>
      <c r="C470" s="47" t="s">
        <v>464</v>
      </c>
      <c r="D470" s="48" t="e">
        <f>VLOOKUP(Table2611[[#This Row],[(FIN) Käytäntö]],Table45[#All],2,FALSE)</f>
        <v>#N/A</v>
      </c>
      <c r="E470" s="49" t="e">
        <f>VLOOKUP(Table2611[[#This Row],[(FIN) Käytäntö]],Table45[#All],3,FALSE)</f>
        <v>#N/A</v>
      </c>
      <c r="F470" s="50">
        <f>VLOOKUP(Table2611[[#This Row],[(FIN) Käytäntö]],Table45[#All],4,FALSE)</f>
        <v>0</v>
      </c>
      <c r="G470" s="50"/>
      <c r="H470" s="50"/>
      <c r="I470" s="49" t="e">
        <f>VLOOKUP(Table2611[[#This Row],[(FIN) Käytäntö]],Table45[#All],5,FALSE)</f>
        <v>#N/A</v>
      </c>
      <c r="J470" s="161">
        <f>VLOOKUP(Table2611[[#This Row],[(FIN) Käytäntö]],Table45[#All],6,FALSE)</f>
        <v>0</v>
      </c>
      <c r="K470" s="3"/>
      <c r="L470" s="45"/>
      <c r="M470" s="44"/>
    </row>
    <row r="471" spans="1:13" ht="13.95" customHeight="1" x14ac:dyDescent="0.3">
      <c r="A471" s="2"/>
      <c r="B471" s="51"/>
      <c r="C471" s="34" t="s">
        <v>465</v>
      </c>
      <c r="D471" s="39" t="e">
        <f>VLOOKUP(Table2611[[#This Row],[(FIN) Käytäntö]],Table45[#All],2,FALSE)</f>
        <v>#N/A</v>
      </c>
      <c r="E471" s="40" t="e">
        <f>VLOOKUP(Table2611[[#This Row],[(FIN) Käytäntö]],Table45[#All],3,FALSE)</f>
        <v>#N/A</v>
      </c>
      <c r="F471" s="40">
        <f>VLOOKUP(Table2611[[#This Row],[(FIN) Käytäntö]],Table45[#All],4,FALSE)</f>
        <v>0</v>
      </c>
      <c r="G471" s="40"/>
      <c r="H471" s="40"/>
      <c r="I471" s="40" t="e">
        <f>VLOOKUP(Table2611[[#This Row],[(FIN) Käytäntö]],Table45[#All],5,FALSE)</f>
        <v>#N/A</v>
      </c>
      <c r="J471" s="159">
        <f>VLOOKUP(Table2611[[#This Row],[(FIN) Käytäntö]],Table45[#All],6,FALSE)</f>
        <v>0</v>
      </c>
      <c r="K471" s="52"/>
      <c r="L471" s="53"/>
      <c r="M471" s="44"/>
    </row>
    <row r="472" spans="1:13" ht="13.95" customHeight="1" x14ac:dyDescent="0.3">
      <c r="A472" s="2"/>
      <c r="B472" s="12"/>
      <c r="C472" s="34"/>
      <c r="D472" s="39" t="e">
        <f>VLOOKUP(Table2611[[#This Row],[(FIN) Käytäntö]],Table45[#All],2,FALSE)</f>
        <v>#N/A</v>
      </c>
      <c r="E472" s="40" t="e">
        <f>VLOOKUP(Table2611[[#This Row],[(FIN) Käytäntö]],Table45[#All],3,FALSE)</f>
        <v>#N/A</v>
      </c>
      <c r="F472" s="40" t="e">
        <f>VLOOKUP(Table2611[[#This Row],[(FIN) Käytäntö]],Table45[#All],4,FALSE)</f>
        <v>#N/A</v>
      </c>
      <c r="G472" s="40"/>
      <c r="H472" s="40"/>
      <c r="I472" s="40" t="e">
        <f>VLOOKUP(Table2611[[#This Row],[(FIN) Käytäntö]],Table45[#All],5,FALSE)</f>
        <v>#N/A</v>
      </c>
      <c r="J472" s="159" t="e">
        <f>VLOOKUP(Table2611[[#This Row],[(FIN) Käytäntö]],Table45[#All],6,FALSE)</f>
        <v>#N/A</v>
      </c>
      <c r="K472" s="3"/>
      <c r="L472" s="45"/>
      <c r="M472" s="44"/>
    </row>
    <row r="473" spans="1:13" ht="13.95" customHeight="1" x14ac:dyDescent="0.3">
      <c r="A473" s="2"/>
      <c r="B473" s="12"/>
      <c r="C473" s="34"/>
      <c r="D473" s="39" t="e">
        <f>VLOOKUP(Table2611[[#This Row],[(FIN) Käytäntö]],Table45[#All],2,FALSE)</f>
        <v>#N/A</v>
      </c>
      <c r="E473" s="40" t="e">
        <f>VLOOKUP(Table2611[[#This Row],[(FIN) Käytäntö]],Table45[#All],3,FALSE)</f>
        <v>#N/A</v>
      </c>
      <c r="F473" s="40" t="e">
        <f>VLOOKUP(Table2611[[#This Row],[(FIN) Käytäntö]],Table45[#All],4,FALSE)</f>
        <v>#N/A</v>
      </c>
      <c r="G473" s="40"/>
      <c r="H473" s="40"/>
      <c r="I473" s="40" t="e">
        <f>VLOOKUP(Table2611[[#This Row],[(FIN) Käytäntö]],Table45[#All],5,FALSE)</f>
        <v>#N/A</v>
      </c>
      <c r="J473" s="159" t="e">
        <f>VLOOKUP(Table2611[[#This Row],[(FIN) Käytäntö]],Table45[#All],6,FALSE)</f>
        <v>#N/A</v>
      </c>
      <c r="K473" s="3"/>
      <c r="L473" s="45"/>
      <c r="M473" s="44"/>
    </row>
    <row r="474" spans="1:13" ht="13.95" customHeight="1" x14ac:dyDescent="0.3">
      <c r="A474" s="2"/>
      <c r="B474" s="12"/>
      <c r="C474" s="34"/>
      <c r="D474" s="39" t="e">
        <f>VLOOKUP(Table2611[[#This Row],[(FIN) Käytäntö]],Table45[#All],2,FALSE)</f>
        <v>#N/A</v>
      </c>
      <c r="E474" s="40" t="e">
        <f>VLOOKUP(Table2611[[#This Row],[(FIN) Käytäntö]],Table45[#All],3,FALSE)</f>
        <v>#N/A</v>
      </c>
      <c r="F474" s="40" t="e">
        <f>VLOOKUP(Table2611[[#This Row],[(FIN) Käytäntö]],Table45[#All],4,FALSE)</f>
        <v>#N/A</v>
      </c>
      <c r="G474" s="40"/>
      <c r="H474" s="40"/>
      <c r="I474" s="40" t="e">
        <f>VLOOKUP(Table2611[[#This Row],[(FIN) Käytäntö]],Table45[#All],5,FALSE)</f>
        <v>#N/A</v>
      </c>
      <c r="J474" s="159" t="e">
        <f>VLOOKUP(Table2611[[#This Row],[(FIN) Käytäntö]],Table45[#All],6,FALSE)</f>
        <v>#N/A</v>
      </c>
      <c r="K474" s="3"/>
      <c r="L474" s="45"/>
      <c r="M474" s="44"/>
    </row>
    <row r="475" spans="1:13" ht="13.95" customHeight="1" x14ac:dyDescent="0.3">
      <c r="A475" s="2"/>
      <c r="B475" s="12"/>
      <c r="C475" s="34"/>
      <c r="D475" s="39" t="e">
        <f>VLOOKUP(Table2611[[#This Row],[(FIN) Käytäntö]],Table45[#All],2,FALSE)</f>
        <v>#N/A</v>
      </c>
      <c r="E475" s="40" t="e">
        <f>VLOOKUP(Table2611[[#This Row],[(FIN) Käytäntö]],Table45[#All],3,FALSE)</f>
        <v>#N/A</v>
      </c>
      <c r="F475" s="40" t="e">
        <f>VLOOKUP(Table2611[[#This Row],[(FIN) Käytäntö]],Table45[#All],4,FALSE)</f>
        <v>#N/A</v>
      </c>
      <c r="G475" s="40"/>
      <c r="H475" s="40"/>
      <c r="I475" s="40" t="e">
        <f>VLOOKUP(Table2611[[#This Row],[(FIN) Käytäntö]],Table45[#All],5,FALSE)</f>
        <v>#N/A</v>
      </c>
      <c r="J475" s="159" t="e">
        <f>VLOOKUP(Table2611[[#This Row],[(FIN) Käytäntö]],Table45[#All],6,FALSE)</f>
        <v>#N/A</v>
      </c>
      <c r="K475" s="3"/>
      <c r="L475" s="45"/>
      <c r="M475" s="44"/>
    </row>
    <row r="476" spans="1:13" ht="13.95" customHeight="1" x14ac:dyDescent="0.3">
      <c r="A476" s="2"/>
      <c r="B476" s="12"/>
      <c r="C476" s="34"/>
      <c r="D476" s="39" t="e">
        <f>VLOOKUP(Table2611[[#This Row],[(FIN) Käytäntö]],Table45[#All],2,FALSE)</f>
        <v>#N/A</v>
      </c>
      <c r="E476" s="40" t="e">
        <f>VLOOKUP(Table2611[[#This Row],[(FIN) Käytäntö]],Table45[#All],3,FALSE)</f>
        <v>#N/A</v>
      </c>
      <c r="F476" s="40" t="e">
        <f>VLOOKUP(Table2611[[#This Row],[(FIN) Käytäntö]],Table45[#All],4,FALSE)</f>
        <v>#N/A</v>
      </c>
      <c r="G476" s="40"/>
      <c r="H476" s="40"/>
      <c r="I476" s="40" t="e">
        <f>VLOOKUP(Table2611[[#This Row],[(FIN) Käytäntö]],Table45[#All],5,FALSE)</f>
        <v>#N/A</v>
      </c>
      <c r="J476" s="159" t="e">
        <f>VLOOKUP(Table2611[[#This Row],[(FIN) Käytäntö]],Table45[#All],6,FALSE)</f>
        <v>#N/A</v>
      </c>
      <c r="K476" s="3"/>
      <c r="L476" s="45"/>
      <c r="M476" s="44"/>
    </row>
    <row r="477" spans="1:13" ht="13.95" customHeight="1" x14ac:dyDescent="0.3">
      <c r="A477" s="2"/>
      <c r="B477" s="54"/>
      <c r="C477" s="55"/>
      <c r="D477" s="55"/>
      <c r="E477" s="55"/>
      <c r="F477" s="55"/>
      <c r="G477" s="55"/>
      <c r="H477" s="55"/>
      <c r="I477" s="55"/>
      <c r="J477" s="56"/>
      <c r="K477" s="44"/>
    </row>
    <row r="478" spans="1:13" ht="13.95" customHeight="1" x14ac:dyDescent="0.3">
      <c r="A478" s="2"/>
      <c r="B478" s="2"/>
      <c r="C478" s="2"/>
      <c r="D478" s="2"/>
      <c r="E478" s="2"/>
      <c r="F478" s="2"/>
      <c r="G478" s="2"/>
      <c r="H478" s="2"/>
      <c r="I478" s="2"/>
      <c r="J478" s="2"/>
      <c r="K478" s="2"/>
    </row>
  </sheetData>
  <sheetProtection sheet="1" formatCells="0" formatColumns="0" formatRows="0" autoFilter="0"/>
  <mergeCells count="3">
    <mergeCell ref="C6:E6"/>
    <mergeCell ref="C9:H9"/>
    <mergeCell ref="N4:N16"/>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E756-ECED-4331-9B76-4D8E7E0BA44C}">
  <sheetPr>
    <tabColor rgb="FFFFC000"/>
  </sheetPr>
  <dimension ref="A1:U487"/>
  <sheetViews>
    <sheetView showGridLines="0" zoomScale="140" zoomScaleNormal="140" workbookViewId="0">
      <selection activeCell="C6" sqref="C6:E6"/>
    </sheetView>
  </sheetViews>
  <sheetFormatPr defaultColWidth="11.21875" defaultRowHeight="13.95" customHeight="1" x14ac:dyDescent="0.3"/>
  <cols>
    <col min="1" max="2" width="2" style="3" customWidth="1"/>
    <col min="3" max="3" width="9.77734375" style="3" customWidth="1"/>
    <col min="4" max="4" width="15.44140625" style="3" customWidth="1"/>
    <col min="5" max="5" width="31.33203125" style="3" customWidth="1"/>
    <col min="6" max="8" width="19.109375" style="3" customWidth="1"/>
    <col min="9" max="9" width="16.44140625" style="3" customWidth="1"/>
    <col min="10" max="11" width="19.109375" style="3" customWidth="1"/>
    <col min="12" max="12" width="18" style="57" customWidth="1"/>
    <col min="14" max="14" width="3.77734375" customWidth="1"/>
    <col min="15" max="15" width="6.109375" customWidth="1"/>
    <col min="16" max="17" width="3" customWidth="1"/>
    <col min="18" max="18" width="72.33203125" customWidth="1"/>
    <col min="19" max="19" width="3.6640625" customWidth="1"/>
  </cols>
  <sheetData>
    <row r="1" spans="1:21" s="3" customFormat="1" ht="13.95" customHeight="1" x14ac:dyDescent="0.25">
      <c r="A1" s="1"/>
      <c r="B1" s="1"/>
      <c r="C1" s="1"/>
      <c r="D1" s="1"/>
      <c r="E1" s="1"/>
      <c r="F1" s="1"/>
      <c r="G1" s="1"/>
      <c r="H1" s="1"/>
      <c r="I1" s="1"/>
      <c r="J1" s="1"/>
      <c r="K1" s="1"/>
      <c r="L1" s="2"/>
      <c r="M1" s="4"/>
      <c r="N1" s="4"/>
      <c r="O1" s="4"/>
      <c r="P1" s="10"/>
      <c r="Q1" s="5"/>
      <c r="R1" s="5"/>
      <c r="S1" s="5"/>
    </row>
    <row r="2" spans="1:21" s="10" customFormat="1" ht="18" customHeight="1" x14ac:dyDescent="0.3">
      <c r="A2" s="6"/>
      <c r="B2" s="7"/>
      <c r="C2" s="8"/>
      <c r="D2" s="8"/>
      <c r="E2" s="8"/>
      <c r="F2" s="8"/>
      <c r="G2" s="8"/>
      <c r="H2" s="8"/>
      <c r="I2" s="8"/>
      <c r="J2" s="8"/>
      <c r="K2" s="8"/>
      <c r="L2" s="8"/>
      <c r="M2" s="8"/>
      <c r="N2" s="9"/>
      <c r="O2" s="2"/>
      <c r="Q2" s="4"/>
      <c r="R2" s="11" t="s">
        <v>0</v>
      </c>
      <c r="S2" s="5"/>
    </row>
    <row r="3" spans="1:21" s="3" customFormat="1" ht="18" customHeight="1" x14ac:dyDescent="0.25">
      <c r="A3" s="1"/>
      <c r="B3" s="12"/>
      <c r="N3" s="13"/>
      <c r="O3" s="2"/>
      <c r="Q3" s="4"/>
      <c r="R3" s="14"/>
      <c r="S3" s="5"/>
    </row>
    <row r="4" spans="1:21" s="3" customFormat="1" ht="30" customHeight="1" x14ac:dyDescent="0.25">
      <c r="A4" s="1"/>
      <c r="B4" s="12"/>
      <c r="C4" s="15" t="s">
        <v>2045</v>
      </c>
      <c r="N4" s="13"/>
      <c r="O4" s="2"/>
      <c r="Q4" s="4"/>
      <c r="R4" s="178" t="s">
        <v>2042</v>
      </c>
      <c r="S4" s="5"/>
    </row>
    <row r="5" spans="1:21" s="3" customFormat="1" ht="13.95" customHeight="1" x14ac:dyDescent="0.25">
      <c r="A5" s="1"/>
      <c r="B5" s="12"/>
      <c r="N5" s="13"/>
      <c r="O5" s="2"/>
      <c r="Q5" s="4"/>
      <c r="R5" s="178"/>
      <c r="S5" s="5"/>
    </row>
    <row r="6" spans="1:21" s="20" customFormat="1" ht="13.95" customHeight="1" x14ac:dyDescent="0.3">
      <c r="A6" s="1"/>
      <c r="B6" s="16"/>
      <c r="C6" s="176"/>
      <c r="D6" s="176"/>
      <c r="E6" s="176"/>
      <c r="F6" s="17"/>
      <c r="G6" s="17"/>
      <c r="H6" s="17"/>
      <c r="I6" s="17"/>
      <c r="J6" s="17"/>
      <c r="K6" s="17"/>
      <c r="L6" s="68"/>
      <c r="M6" s="150"/>
      <c r="N6" s="18"/>
      <c r="O6" s="19"/>
      <c r="Q6" s="4"/>
      <c r="R6" s="178"/>
      <c r="S6" s="4"/>
    </row>
    <row r="7" spans="1:21" s="3" customFormat="1" ht="22.95" customHeight="1" x14ac:dyDescent="0.25">
      <c r="A7" s="1"/>
      <c r="B7" s="12"/>
      <c r="C7" s="21"/>
      <c r="D7" s="22"/>
      <c r="E7" s="22"/>
      <c r="F7" s="22"/>
      <c r="G7" s="22"/>
      <c r="H7" s="22"/>
      <c r="I7" s="22"/>
      <c r="J7" s="22"/>
      <c r="K7" s="22"/>
      <c r="L7" s="21"/>
      <c r="M7" s="21"/>
      <c r="N7" s="13"/>
      <c r="O7" s="2"/>
      <c r="Q7" s="4"/>
      <c r="R7" s="178"/>
      <c r="S7" s="4"/>
    </row>
    <row r="8" spans="1:21" s="3" customFormat="1" ht="13.95" customHeight="1" thickBot="1" x14ac:dyDescent="0.3">
      <c r="A8" s="1"/>
      <c r="B8" s="12"/>
      <c r="N8" s="13"/>
      <c r="O8" s="19"/>
      <c r="Q8" s="4"/>
      <c r="R8" s="178"/>
      <c r="S8" s="4"/>
    </row>
    <row r="9" spans="1:21" ht="13.95" customHeight="1" thickBot="1" x14ac:dyDescent="0.35">
      <c r="A9" s="2"/>
      <c r="B9" s="23"/>
      <c r="C9" s="170"/>
      <c r="D9" s="177"/>
      <c r="E9" s="177"/>
      <c r="F9" s="177"/>
      <c r="G9" s="177"/>
      <c r="H9" s="171"/>
      <c r="I9" s="59"/>
      <c r="J9" s="59"/>
      <c r="K9" s="24"/>
      <c r="L9" s="24"/>
      <c r="M9" s="24"/>
      <c r="N9" s="13"/>
      <c r="O9" s="2"/>
      <c r="Q9" s="4"/>
      <c r="R9" s="178"/>
      <c r="S9" s="4"/>
    </row>
    <row r="10" spans="1:21" ht="13.95" customHeight="1" x14ac:dyDescent="0.3">
      <c r="A10" s="2"/>
      <c r="B10" s="23"/>
      <c r="K10" s="24"/>
      <c r="L10" s="24"/>
      <c r="M10" s="24"/>
      <c r="N10" s="13"/>
      <c r="O10" s="2"/>
      <c r="Q10" s="4"/>
      <c r="R10" s="178"/>
      <c r="S10" s="4"/>
    </row>
    <row r="11" spans="1:21" ht="13.95" customHeight="1" thickBot="1" x14ac:dyDescent="0.35">
      <c r="A11" s="2"/>
      <c r="B11" s="25"/>
      <c r="C11" s="151" t="s">
        <v>1555</v>
      </c>
      <c r="D11" s="26" t="s">
        <v>1</v>
      </c>
      <c r="E11" s="27" t="s">
        <v>2</v>
      </c>
      <c r="F11" s="27" t="s">
        <v>3</v>
      </c>
      <c r="G11" s="27" t="s">
        <v>4</v>
      </c>
      <c r="H11" s="27" t="s">
        <v>2033</v>
      </c>
      <c r="I11" s="27" t="s">
        <v>2031</v>
      </c>
      <c r="J11" s="28" t="s">
        <v>1554</v>
      </c>
      <c r="K11" s="26" t="s">
        <v>2034</v>
      </c>
      <c r="L11" s="26" t="s">
        <v>617</v>
      </c>
      <c r="M11" s="26" t="s">
        <v>2035</v>
      </c>
      <c r="N11" s="29"/>
      <c r="O11" s="2"/>
      <c r="P11" s="13"/>
      <c r="Q11" s="2"/>
      <c r="R11" s="178"/>
      <c r="S11" s="4"/>
      <c r="T11" s="58"/>
      <c r="U11" s="4"/>
    </row>
    <row r="12" spans="1:21" ht="13.95" customHeight="1" x14ac:dyDescent="0.3">
      <c r="A12" s="2"/>
      <c r="B12" s="25"/>
      <c r="C12" s="152" t="s">
        <v>1556</v>
      </c>
      <c r="D12" s="31" t="s">
        <v>6</v>
      </c>
      <c r="E12" s="32">
        <f>VLOOKUP(Table266[[#This Row],[V2 avain]],Table2611[#All],2,FALSE)</f>
        <v>0</v>
      </c>
      <c r="F12" s="33">
        <f>VLOOKUP(Table266[[#This Row],[V2 avain]],Table2611[#All],3,FALSE)</f>
        <v>0</v>
      </c>
      <c r="G12" s="32">
        <f>VLOOKUP(Table266[[#This Row],[V2 avain]],Table2611[#All],4,FALSE)</f>
        <v>0</v>
      </c>
      <c r="H12" s="32">
        <f>VLOOKUP(Table266[[#This Row],[V2 avain]],Table2611[#All],5,FALSE)</f>
        <v>0</v>
      </c>
      <c r="I12" s="32">
        <f>VLOOKUP(Table266[[#This Row],[V2 avain]],Table2611[#All],6,FALSE)</f>
        <v>0</v>
      </c>
      <c r="J12" s="32" t="str">
        <f>VLOOKUP(Table266[[#This Row],[V2 avain]],Table2611[#All],7,FALSE)</f>
        <v>C_securityclass</v>
      </c>
      <c r="K12" s="32" t="str">
        <f>VLOOKUP(Table266[[#This Row],[V2 avain]],Table2611[#All],8,FALSE)</f>
        <v>sama</v>
      </c>
      <c r="L12" s="32" t="s">
        <v>6</v>
      </c>
      <c r="M12" s="32" t="s">
        <v>467</v>
      </c>
      <c r="N12" s="29"/>
      <c r="O12" s="2"/>
      <c r="P12" s="13"/>
      <c r="Q12" s="2"/>
      <c r="R12" s="178"/>
      <c r="S12" s="4"/>
      <c r="T12" s="58"/>
      <c r="U12" s="4"/>
    </row>
    <row r="13" spans="1:21" ht="13.95" customHeight="1" x14ac:dyDescent="0.3">
      <c r="A13" s="2"/>
      <c r="B13" s="23"/>
      <c r="C13" s="152" t="s">
        <v>1557</v>
      </c>
      <c r="D13" s="31" t="s">
        <v>7</v>
      </c>
      <c r="E13" s="32">
        <f>VLOOKUP(Table266[[#This Row],[V2 avain]],Table2611[#All],2,FALSE)</f>
        <v>0</v>
      </c>
      <c r="F13" s="32">
        <f>VLOOKUP(Table266[[#This Row],[V2 avain]],Table2611[#All],3,FALSE)</f>
        <v>0</v>
      </c>
      <c r="G13" s="32">
        <f>VLOOKUP(Table266[[#This Row],[V2 avain]],Table2611[#All],4,FALSE)</f>
        <v>0</v>
      </c>
      <c r="H13" s="32">
        <f>VLOOKUP(Table266[[#This Row],[V2 avain]],Table2611[#All],5,FALSE)</f>
        <v>0</v>
      </c>
      <c r="I13" s="32">
        <f>VLOOKUP(Table266[[#This Row],[V2 avain]],Table2611[#All],6,FALSE)</f>
        <v>0</v>
      </c>
      <c r="J13" s="32" t="str">
        <f>VLOOKUP(Table266[[#This Row],[V2 avain]],Table2611[#All],7,FALSE)</f>
        <v>C_name</v>
      </c>
      <c r="K13" s="32" t="str">
        <f>VLOOKUP(Table266[[#This Row],[V2 avain]],Table2611[#All],8,FALSE)</f>
        <v>sama</v>
      </c>
      <c r="L13" s="32" t="s">
        <v>7</v>
      </c>
      <c r="M13" s="32" t="s">
        <v>467</v>
      </c>
      <c r="N13" s="24"/>
      <c r="O13" s="2"/>
      <c r="P13" s="13"/>
      <c r="Q13" s="2"/>
      <c r="R13" s="178"/>
      <c r="S13" s="4"/>
      <c r="T13" s="58"/>
      <c r="U13" s="4"/>
    </row>
    <row r="14" spans="1:21" ht="13.95" customHeight="1" x14ac:dyDescent="0.3">
      <c r="A14" s="2"/>
      <c r="B14" s="23"/>
      <c r="C14" s="152" t="s">
        <v>1558</v>
      </c>
      <c r="D14" s="31" t="s">
        <v>8</v>
      </c>
      <c r="E14" s="32">
        <f>VLOOKUP(Table266[[#This Row],[V2 avain]],Table2611[#All],2,FALSE)</f>
        <v>0</v>
      </c>
      <c r="F14" s="32">
        <f>VLOOKUP(Table266[[#This Row],[V2 avain]],Table2611[#All],3,FALSE)</f>
        <v>0</v>
      </c>
      <c r="G14" s="32">
        <f>VLOOKUP(Table266[[#This Row],[V2 avain]],Table2611[#All],4,FALSE)</f>
        <v>0</v>
      </c>
      <c r="H14" s="32">
        <f>VLOOKUP(Table266[[#This Row],[V2 avain]],Table2611[#All],5,FALSE)</f>
        <v>0</v>
      </c>
      <c r="I14" s="32">
        <f>VLOOKUP(Table266[[#This Row],[V2 avain]],Table2611[#All],6,FALSE)</f>
        <v>0</v>
      </c>
      <c r="J14" s="32">
        <f>VLOOKUP(Table266[[#This Row],[V2 avain]],Table2611[#All],7,FALSE)</f>
        <v>0</v>
      </c>
      <c r="K14" s="32">
        <f>VLOOKUP(Table266[[#This Row],[V2 avain]],Table2611[#All],8,FALSE)</f>
        <v>0</v>
      </c>
      <c r="L14" s="32" t="s">
        <v>8</v>
      </c>
      <c r="M14" s="32" t="s">
        <v>467</v>
      </c>
      <c r="N14" s="24"/>
      <c r="O14" s="2"/>
      <c r="P14" s="13"/>
      <c r="Q14" s="2"/>
      <c r="R14" s="178"/>
      <c r="S14" s="4"/>
      <c r="T14" s="58"/>
      <c r="U14" s="4"/>
    </row>
    <row r="15" spans="1:21" ht="13.95" customHeight="1" x14ac:dyDescent="0.3">
      <c r="A15" s="2"/>
      <c r="B15" s="23"/>
      <c r="C15" s="152" t="s">
        <v>1559</v>
      </c>
      <c r="D15" s="31" t="s">
        <v>9</v>
      </c>
      <c r="E15" s="32">
        <f>VLOOKUP(Table266[[#This Row],[V2 avain]],Table2611[#All],2,FALSE)</f>
        <v>0</v>
      </c>
      <c r="F15" s="32">
        <f>VLOOKUP(Table266[[#This Row],[V2 avain]],Table2611[#All],3,FALSE)</f>
        <v>0</v>
      </c>
      <c r="G15" s="32">
        <f>VLOOKUP(Table266[[#This Row],[V2 avain]],Table2611[#All],4,FALSE)</f>
        <v>0</v>
      </c>
      <c r="H15" s="32">
        <f>VLOOKUP(Table266[[#This Row],[V2 avain]],Table2611[#All],5,FALSE)</f>
        <v>0</v>
      </c>
      <c r="I15" s="32">
        <f>VLOOKUP(Table266[[#This Row],[V2 avain]],Table2611[#All],6,FALSE)</f>
        <v>0</v>
      </c>
      <c r="J15" s="32" t="str">
        <f>VLOOKUP(Table266[[#This Row],[V2 avain]],Table2611[#All],7,FALSE)</f>
        <v>C_industry</v>
      </c>
      <c r="K15" s="32" t="str">
        <f>VLOOKUP(Table266[[#This Row],[V2 avain]],Table2611[#All],8,FALSE)</f>
        <v>sama</v>
      </c>
      <c r="L15" s="32" t="s">
        <v>9</v>
      </c>
      <c r="M15" s="32" t="s">
        <v>467</v>
      </c>
      <c r="N15" s="24"/>
      <c r="O15" s="2"/>
      <c r="P15" s="13"/>
      <c r="Q15" s="2"/>
      <c r="R15" s="178"/>
      <c r="S15" s="4"/>
      <c r="T15" s="58"/>
      <c r="U15" s="4"/>
    </row>
    <row r="16" spans="1:21" ht="13.95" customHeight="1" x14ac:dyDescent="0.3">
      <c r="A16" s="2"/>
      <c r="B16" s="23"/>
      <c r="C16" s="152" t="s">
        <v>1560</v>
      </c>
      <c r="D16" s="31" t="s">
        <v>10</v>
      </c>
      <c r="E16" s="32">
        <f>VLOOKUP(Table266[[#This Row],[V2 avain]],Table2611[#All],2,FALSE)</f>
        <v>0</v>
      </c>
      <c r="F16" s="32">
        <f>VLOOKUP(Table266[[#This Row],[V2 avain]],Table2611[#All],3,FALSE)</f>
        <v>0</v>
      </c>
      <c r="G16" s="32">
        <f>VLOOKUP(Table266[[#This Row],[V2 avain]],Table2611[#All],4,FALSE)</f>
        <v>0</v>
      </c>
      <c r="H16" s="32">
        <f>VLOOKUP(Table266[[#This Row],[V2 avain]],Table2611[#All],5,FALSE)</f>
        <v>0</v>
      </c>
      <c r="I16" s="32">
        <f>VLOOKUP(Table266[[#This Row],[V2 avain]],Table2611[#All],6,FALSE)</f>
        <v>0</v>
      </c>
      <c r="J16" s="32" t="str">
        <f>VLOOKUP(Table266[[#This Row],[V2 avain]],Table2611[#All],7,FALSE)</f>
        <v>C_function</v>
      </c>
      <c r="K16" s="32" t="str">
        <f>VLOOKUP(Table266[[#This Row],[V2 avain]],Table2611[#All],8,FALSE)</f>
        <v>sama</v>
      </c>
      <c r="L16" s="32" t="s">
        <v>10</v>
      </c>
      <c r="M16" s="32" t="s">
        <v>467</v>
      </c>
      <c r="N16" s="24"/>
      <c r="O16" s="2"/>
      <c r="P16" s="13"/>
      <c r="Q16" s="2"/>
      <c r="R16" s="178"/>
      <c r="S16" s="4"/>
      <c r="T16" s="60"/>
      <c r="U16" s="4"/>
    </row>
    <row r="17" spans="1:21" ht="13.95" customHeight="1" x14ac:dyDescent="0.3">
      <c r="A17" s="2"/>
      <c r="B17" s="23"/>
      <c r="C17" s="152" t="s">
        <v>1561</v>
      </c>
      <c r="D17" s="31" t="s">
        <v>11</v>
      </c>
      <c r="E17" s="32">
        <f>VLOOKUP(Table266[[#This Row],[V2 avain]],Table2611[#All],2,FALSE)</f>
        <v>0</v>
      </c>
      <c r="F17" s="32">
        <f>VLOOKUP(Table266[[#This Row],[V2 avain]],Table2611[#All],3,FALSE)</f>
        <v>0</v>
      </c>
      <c r="G17" s="32">
        <f>VLOOKUP(Table266[[#This Row],[V2 avain]],Table2611[#All],4,FALSE)</f>
        <v>0</v>
      </c>
      <c r="H17" s="32">
        <f>VLOOKUP(Table266[[#This Row],[V2 avain]],Table2611[#All],5,FALSE)</f>
        <v>0</v>
      </c>
      <c r="I17" s="32">
        <f>VLOOKUP(Table266[[#This Row],[V2 avain]],Table2611[#All],6,FALSE)</f>
        <v>0</v>
      </c>
      <c r="J17" s="32">
        <f>VLOOKUP(Table266[[#This Row],[V2 avain]],Table2611[#All],7,FALSE)</f>
        <v>0</v>
      </c>
      <c r="K17" s="32">
        <f>VLOOKUP(Table266[[#This Row],[V2 avain]],Table2611[#All],8,FALSE)</f>
        <v>0</v>
      </c>
      <c r="L17" s="32" t="s">
        <v>11</v>
      </c>
      <c r="M17" s="32" t="s">
        <v>467</v>
      </c>
      <c r="N17" s="24"/>
      <c r="O17" s="2"/>
      <c r="P17" s="13"/>
      <c r="Q17" s="2"/>
      <c r="R17" s="2"/>
      <c r="S17" s="4"/>
      <c r="T17" s="4"/>
      <c r="U17" s="4"/>
    </row>
    <row r="18" spans="1:21" ht="13.95" customHeight="1" x14ac:dyDescent="0.3">
      <c r="A18" s="2"/>
      <c r="B18" s="23"/>
      <c r="C18" s="152" t="s">
        <v>1562</v>
      </c>
      <c r="D18" s="31" t="s">
        <v>12</v>
      </c>
      <c r="E18" s="32">
        <f>VLOOKUP(Table266[[#This Row],[V2 avain]],Table2611[#All],2,FALSE)</f>
        <v>0</v>
      </c>
      <c r="F18" s="32">
        <f>VLOOKUP(Table266[[#This Row],[V2 avain]],Table2611[#All],3,FALSE)</f>
        <v>0</v>
      </c>
      <c r="G18" s="32">
        <f>VLOOKUP(Table266[[#This Row],[V2 avain]],Table2611[#All],4,FALSE)</f>
        <v>0</v>
      </c>
      <c r="H18" s="32">
        <f>VLOOKUP(Table266[[#This Row],[V2 avain]],Table2611[#All],5,FALSE)</f>
        <v>0</v>
      </c>
      <c r="I18" s="32">
        <f>VLOOKUP(Table266[[#This Row],[V2 avain]],Table2611[#All],6,FALSE)</f>
        <v>0</v>
      </c>
      <c r="J18" s="32">
        <f>VLOOKUP(Table266[[#This Row],[V2 avain]],Table2611[#All],7,FALSE)</f>
        <v>0</v>
      </c>
      <c r="K18" s="32">
        <f>VLOOKUP(Table266[[#This Row],[V2 avain]],Table2611[#All],8,FALSE)</f>
        <v>0</v>
      </c>
      <c r="L18" s="32" t="s">
        <v>12</v>
      </c>
      <c r="M18" s="32" t="s">
        <v>467</v>
      </c>
      <c r="N18" s="24"/>
      <c r="O18" s="2"/>
      <c r="P18" s="13"/>
    </row>
    <row r="19" spans="1:21" ht="13.95" customHeight="1" x14ac:dyDescent="0.3">
      <c r="A19" s="2"/>
      <c r="B19" s="23"/>
      <c r="C19" s="152" t="s">
        <v>1563</v>
      </c>
      <c r="D19" s="36" t="s">
        <v>13</v>
      </c>
      <c r="E19" s="37">
        <f>VLOOKUP(Table266[[#This Row],[V2 avain]],Table2611[#All],2,FALSE)</f>
        <v>0</v>
      </c>
      <c r="F19" s="37">
        <f>VLOOKUP(Table266[[#This Row],[V2 avain]],Table2611[#All],3,FALSE)</f>
        <v>0</v>
      </c>
      <c r="G19" s="37">
        <f>VLOOKUP(Table266[[#This Row],[V2 avain]],Table2611[#All],4,FALSE)</f>
        <v>0</v>
      </c>
      <c r="H19" s="37">
        <f>VLOOKUP(Table266[[#This Row],[V2 avain]],Table2611[#All],5,FALSE)</f>
        <v>0</v>
      </c>
      <c r="I19" s="37">
        <f>VLOOKUP(Table266[[#This Row],[V2 avain]],Table2611[#All],6,FALSE)</f>
        <v>0</v>
      </c>
      <c r="J19" s="37" t="str">
        <f>VLOOKUP(Table266[[#This Row],[V2 avain]],Table2611[#All],7,FALSE)</f>
        <v>NIST-ID</v>
      </c>
      <c r="K19" s="37" t="str">
        <f>VLOOKUP(Table266[[#This Row],[V2 avain]],Table2611[#All],8,FALSE)</f>
        <v>Muuttunut</v>
      </c>
      <c r="L19" s="37" t="s">
        <v>13</v>
      </c>
      <c r="M19" s="37" t="s">
        <v>478</v>
      </c>
      <c r="N19" s="24"/>
      <c r="O19" s="2"/>
      <c r="P19" s="13"/>
    </row>
    <row r="20" spans="1:21" ht="13.95" customHeight="1" x14ac:dyDescent="0.3">
      <c r="A20" s="2"/>
      <c r="B20" s="23"/>
      <c r="C20" s="152" t="s">
        <v>1564</v>
      </c>
      <c r="D20" s="36" t="s">
        <v>14</v>
      </c>
      <c r="E20" s="37">
        <f>VLOOKUP(Table266[[#This Row],[V2 avain]],Table2611[#All],2,FALSE)</f>
        <v>0</v>
      </c>
      <c r="F20" s="37">
        <f>VLOOKUP(Table266[[#This Row],[V2 avain]],Table2611[#All],3,FALSE)</f>
        <v>0</v>
      </c>
      <c r="G20" s="37">
        <f>VLOOKUP(Table266[[#This Row],[V2 avain]],Table2611[#All],4,FALSE)</f>
        <v>0</v>
      </c>
      <c r="H20" s="37">
        <f>VLOOKUP(Table266[[#This Row],[V2 avain]],Table2611[#All],5,FALSE)</f>
        <v>0</v>
      </c>
      <c r="I20" s="37">
        <f>VLOOKUP(Table266[[#This Row],[V2 avain]],Table2611[#All],6,FALSE)</f>
        <v>0</v>
      </c>
      <c r="J20" s="37" t="str">
        <f>VLOOKUP(Table266[[#This Row],[V2 avain]],Table2611[#All],7,FALSE)</f>
        <v>NIST-PR</v>
      </c>
      <c r="K20" s="37" t="str">
        <f>VLOOKUP(Table266[[#This Row],[V2 avain]],Table2611[#All],8,FALSE)</f>
        <v>Muuttunut</v>
      </c>
      <c r="L20" s="37" t="s">
        <v>14</v>
      </c>
      <c r="M20" s="37" t="s">
        <v>478</v>
      </c>
      <c r="N20" s="24"/>
      <c r="O20" s="2"/>
      <c r="P20" s="13"/>
    </row>
    <row r="21" spans="1:21" ht="13.95" customHeight="1" x14ac:dyDescent="0.3">
      <c r="A21" s="2"/>
      <c r="B21" s="23"/>
      <c r="C21" s="152" t="s">
        <v>1565</v>
      </c>
      <c r="D21" s="36" t="s">
        <v>15</v>
      </c>
      <c r="E21" s="37">
        <f>VLOOKUP(Table266[[#This Row],[V2 avain]],Table2611[#All],2,FALSE)</f>
        <v>0</v>
      </c>
      <c r="F21" s="37">
        <f>VLOOKUP(Table266[[#This Row],[V2 avain]],Table2611[#All],3,FALSE)</f>
        <v>0</v>
      </c>
      <c r="G21" s="37">
        <f>VLOOKUP(Table266[[#This Row],[V2 avain]],Table2611[#All],4,FALSE)</f>
        <v>0</v>
      </c>
      <c r="H21" s="37">
        <f>VLOOKUP(Table266[[#This Row],[V2 avain]],Table2611[#All],5,FALSE)</f>
        <v>0</v>
      </c>
      <c r="I21" s="37">
        <f>VLOOKUP(Table266[[#This Row],[V2 avain]],Table2611[#All],6,FALSE)</f>
        <v>0</v>
      </c>
      <c r="J21" s="37" t="str">
        <f>VLOOKUP(Table266[[#This Row],[V2 avain]],Table2611[#All],7,FALSE)</f>
        <v>NIST-DE</v>
      </c>
      <c r="K21" s="37" t="str">
        <f>VLOOKUP(Table266[[#This Row],[V2 avain]],Table2611[#All],8,FALSE)</f>
        <v>Muuttunut</v>
      </c>
      <c r="L21" s="37" t="s">
        <v>15</v>
      </c>
      <c r="M21" s="37" t="s">
        <v>478</v>
      </c>
      <c r="N21" s="24"/>
      <c r="O21" s="2"/>
      <c r="P21" s="13"/>
    </row>
    <row r="22" spans="1:21" ht="13.95" customHeight="1" x14ac:dyDescent="0.3">
      <c r="A22" s="2"/>
      <c r="B22" s="23"/>
      <c r="C22" s="152" t="s">
        <v>1566</v>
      </c>
      <c r="D22" s="36" t="s">
        <v>17</v>
      </c>
      <c r="E22" s="37">
        <f>VLOOKUP(Table266[[#This Row],[V2 avain]],Table2611[#All],2,FALSE)</f>
        <v>0</v>
      </c>
      <c r="F22" s="37">
        <f>VLOOKUP(Table266[[#This Row],[V2 avain]],Table2611[#All],3,FALSE)</f>
        <v>0</v>
      </c>
      <c r="G22" s="37">
        <f>VLOOKUP(Table266[[#This Row],[V2 avain]],Table2611[#All],4,FALSE)</f>
        <v>0</v>
      </c>
      <c r="H22" s="37">
        <f>VLOOKUP(Table266[[#This Row],[V2 avain]],Table2611[#All],5,FALSE)</f>
        <v>0</v>
      </c>
      <c r="I22" s="37">
        <f>VLOOKUP(Table266[[#This Row],[V2 avain]],Table2611[#All],6,FALSE)</f>
        <v>0</v>
      </c>
      <c r="J22" s="37" t="str">
        <f>VLOOKUP(Table266[[#This Row],[V2 avain]],Table2611[#All],7,FALSE)</f>
        <v>NIST-RS</v>
      </c>
      <c r="K22" s="37" t="str">
        <f>VLOOKUP(Table266[[#This Row],[V2 avain]],Table2611[#All],8,FALSE)</f>
        <v>Muuttunut</v>
      </c>
      <c r="L22" s="37" t="s">
        <v>17</v>
      </c>
      <c r="M22" s="37" t="s">
        <v>478</v>
      </c>
      <c r="N22" s="24"/>
      <c r="O22" s="2"/>
      <c r="P22" s="13"/>
    </row>
    <row r="23" spans="1:21" ht="13.95" customHeight="1" x14ac:dyDescent="0.3">
      <c r="A23" s="2"/>
      <c r="B23" s="23"/>
      <c r="C23" s="152" t="s">
        <v>1567</v>
      </c>
      <c r="D23" s="36" t="s">
        <v>19</v>
      </c>
      <c r="E23" s="37">
        <f>VLOOKUP(Table266[[#This Row],[V2 avain]],Table2611[#All],2,FALSE)</f>
        <v>0</v>
      </c>
      <c r="F23" s="37">
        <f>VLOOKUP(Table266[[#This Row],[V2 avain]],Table2611[#All],3,FALSE)</f>
        <v>0</v>
      </c>
      <c r="G23" s="37">
        <f>VLOOKUP(Table266[[#This Row],[V2 avain]],Table2611[#All],4,FALSE)</f>
        <v>0</v>
      </c>
      <c r="H23" s="37">
        <f>VLOOKUP(Table266[[#This Row],[V2 avain]],Table2611[#All],5,FALSE)</f>
        <v>0</v>
      </c>
      <c r="I23" s="37">
        <f>VLOOKUP(Table266[[#This Row],[V2 avain]],Table2611[#All],6,FALSE)</f>
        <v>0</v>
      </c>
      <c r="J23" s="37" t="str">
        <f>VLOOKUP(Table266[[#This Row],[V2 avain]],Table2611[#All],7,FALSE)</f>
        <v>NIST-RC</v>
      </c>
      <c r="K23" s="37" t="str">
        <f>VLOOKUP(Table266[[#This Row],[V2 avain]],Table2611[#All],8,FALSE)</f>
        <v>Muuttunut</v>
      </c>
      <c r="L23" s="37" t="s">
        <v>19</v>
      </c>
      <c r="M23" s="37" t="s">
        <v>478</v>
      </c>
      <c r="N23" s="24"/>
      <c r="O23" s="2"/>
      <c r="P23" s="13"/>
    </row>
    <row r="24" spans="1:21" ht="13.95" customHeight="1" x14ac:dyDescent="0.3">
      <c r="A24" s="2"/>
      <c r="B24" s="23"/>
      <c r="C24" s="152" t="s">
        <v>1568</v>
      </c>
      <c r="D24" s="36" t="s">
        <v>21</v>
      </c>
      <c r="E24" s="37">
        <f>VLOOKUP(Table266[[#This Row],[V2 avain]],Table2611[#All],2,FALSE)</f>
        <v>0</v>
      </c>
      <c r="F24" s="37">
        <f>VLOOKUP(Table266[[#This Row],[V2 avain]],Table2611[#All],3,FALSE)</f>
        <v>0</v>
      </c>
      <c r="G24" s="37">
        <f>VLOOKUP(Table266[[#This Row],[V2 avain]],Table2611[#All],4,FALSE)</f>
        <v>0</v>
      </c>
      <c r="H24" s="37">
        <f>VLOOKUP(Table266[[#This Row],[V2 avain]],Table2611[#All],5,FALSE)</f>
        <v>0</v>
      </c>
      <c r="I24" s="37">
        <f>VLOOKUP(Table266[[#This Row],[V2 avain]],Table2611[#All],6,FALSE)</f>
        <v>0</v>
      </c>
      <c r="J24" s="37" t="str">
        <f>VLOOKUP(Table266[[#This Row],[V2 avain]],Table2611[#All],7,FALSE)</f>
        <v>ACCESS</v>
      </c>
      <c r="K24" s="37" t="str">
        <f>VLOOKUP(Table266[[#This Row],[V2 avain]],Table2611[#All],8,FALSE)</f>
        <v>Muuttunut</v>
      </c>
      <c r="L24" s="37" t="s">
        <v>21</v>
      </c>
      <c r="M24" s="37" t="s">
        <v>478</v>
      </c>
      <c r="N24" s="24"/>
      <c r="O24" s="2"/>
      <c r="P24" s="13"/>
    </row>
    <row r="25" spans="1:21" ht="13.95" customHeight="1" x14ac:dyDescent="0.3">
      <c r="A25" s="2"/>
      <c r="B25" s="23"/>
      <c r="C25" s="152" t="s">
        <v>1569</v>
      </c>
      <c r="D25" s="36" t="s">
        <v>23</v>
      </c>
      <c r="E25" s="37">
        <f>VLOOKUP(Table266[[#This Row],[V2 avain]],Table2611[#All],2,FALSE)</f>
        <v>0</v>
      </c>
      <c r="F25" s="37">
        <f>VLOOKUP(Table266[[#This Row],[V2 avain]],Table2611[#All],3,FALSE)</f>
        <v>0</v>
      </c>
      <c r="G25" s="37">
        <f>VLOOKUP(Table266[[#This Row],[V2 avain]],Table2611[#All],4,FALSE)</f>
        <v>0</v>
      </c>
      <c r="H25" s="37">
        <f>VLOOKUP(Table266[[#This Row],[V2 avain]],Table2611[#All],5,FALSE)</f>
        <v>0</v>
      </c>
      <c r="I25" s="37">
        <f>VLOOKUP(Table266[[#This Row],[V2 avain]],Table2611[#All],6,FALSE)</f>
        <v>0</v>
      </c>
      <c r="J25" s="37" t="str">
        <f>VLOOKUP(Table266[[#This Row],[V2 avain]],Table2611[#All],7,FALSE)</f>
        <v>ACCESS-1</v>
      </c>
      <c r="K25" s="37" t="str">
        <f>VLOOKUP(Table266[[#This Row],[V2 avain]],Table2611[#All],8,FALSE)</f>
        <v>Muuttunut</v>
      </c>
      <c r="L25" s="37" t="s">
        <v>23</v>
      </c>
      <c r="M25" s="37" t="s">
        <v>478</v>
      </c>
      <c r="N25" s="24"/>
      <c r="O25" s="2"/>
      <c r="P25" s="13"/>
    </row>
    <row r="26" spans="1:21" ht="13.95" customHeight="1" x14ac:dyDescent="0.3">
      <c r="A26" s="2"/>
      <c r="B26" s="23"/>
      <c r="C26" s="152" t="s">
        <v>1570</v>
      </c>
      <c r="D26" s="36" t="s">
        <v>24</v>
      </c>
      <c r="E26" s="37">
        <f>VLOOKUP(Table266[[#This Row],[V2 avain]],Table2611[#All],2,FALSE)</f>
        <v>0</v>
      </c>
      <c r="F26" s="37">
        <f>VLOOKUP(Table266[[#This Row],[V2 avain]],Table2611[#All],3,FALSE)</f>
        <v>0</v>
      </c>
      <c r="G26" s="37">
        <f>VLOOKUP(Table266[[#This Row],[V2 avain]],Table2611[#All],4,FALSE)</f>
        <v>0</v>
      </c>
      <c r="H26" s="37">
        <f>VLOOKUP(Table266[[#This Row],[V2 avain]],Table2611[#All],5,FALSE)</f>
        <v>0</v>
      </c>
      <c r="I26" s="37">
        <f>VLOOKUP(Table266[[#This Row],[V2 avain]],Table2611[#All],6,FALSE)</f>
        <v>0</v>
      </c>
      <c r="J26" s="37" t="str">
        <f>VLOOKUP(Table266[[#This Row],[V2 avain]],Table2611[#All],7,FALSE)</f>
        <v>ACCESS-2</v>
      </c>
      <c r="K26" s="37" t="str">
        <f>VLOOKUP(Table266[[#This Row],[V2 avain]],Table2611[#All],8,FALSE)</f>
        <v>Muuttunut</v>
      </c>
      <c r="L26" s="37" t="s">
        <v>24</v>
      </c>
      <c r="M26" s="37" t="s">
        <v>478</v>
      </c>
      <c r="N26" s="24"/>
      <c r="O26" s="2"/>
      <c r="P26" s="13"/>
    </row>
    <row r="27" spans="1:21" ht="13.95" customHeight="1" x14ac:dyDescent="0.3">
      <c r="A27" s="2"/>
      <c r="B27" s="23"/>
      <c r="C27" s="152" t="s">
        <v>1571</v>
      </c>
      <c r="D27" s="36" t="s">
        <v>26</v>
      </c>
      <c r="E27" s="37">
        <f>VLOOKUP(Table266[[#This Row],[V2 avain]],Table2611[#All],2,FALSE)</f>
        <v>0</v>
      </c>
      <c r="F27" s="37">
        <f>VLOOKUP(Table266[[#This Row],[V2 avain]],Table2611[#All],3,FALSE)</f>
        <v>0</v>
      </c>
      <c r="G27" s="37">
        <f>VLOOKUP(Table266[[#This Row],[V2 avain]],Table2611[#All],4,FALSE)</f>
        <v>0</v>
      </c>
      <c r="H27" s="37">
        <f>VLOOKUP(Table266[[#This Row],[V2 avain]],Table2611[#All],5,FALSE)</f>
        <v>0</v>
      </c>
      <c r="I27" s="37">
        <f>VLOOKUP(Table266[[#This Row],[V2 avain]],Table2611[#All],6,FALSE)</f>
        <v>0</v>
      </c>
      <c r="J27" s="37">
        <f>VLOOKUP(Table266[[#This Row],[V2 avain]],Table2611[#All],7,FALSE)</f>
        <v>0</v>
      </c>
      <c r="K27" s="37">
        <f>VLOOKUP(Table266[[#This Row],[V2 avain]],Table2611[#All],8,FALSE)</f>
        <v>0</v>
      </c>
      <c r="L27" s="37" t="s">
        <v>26</v>
      </c>
      <c r="M27" s="37" t="s">
        <v>478</v>
      </c>
      <c r="N27" s="24"/>
      <c r="O27" s="2"/>
      <c r="P27" s="13"/>
    </row>
    <row r="28" spans="1:21" ht="13.95" customHeight="1" x14ac:dyDescent="0.3">
      <c r="A28" s="2"/>
      <c r="B28" s="23"/>
      <c r="C28" s="152" t="s">
        <v>1572</v>
      </c>
      <c r="D28" s="36" t="s">
        <v>28</v>
      </c>
      <c r="E28" s="37">
        <f>VLOOKUP(Table266[[#This Row],[V2 avain]],Table2611[#All],2,FALSE)</f>
        <v>0</v>
      </c>
      <c r="F28" s="37">
        <f>VLOOKUP(Table266[[#This Row],[V2 avain]],Table2611[#All],3,FALSE)</f>
        <v>0</v>
      </c>
      <c r="G28" s="37">
        <f>VLOOKUP(Table266[[#This Row],[V2 avain]],Table2611[#All],4,FALSE)</f>
        <v>0</v>
      </c>
      <c r="H28" s="37">
        <f>VLOOKUP(Table266[[#This Row],[V2 avain]],Table2611[#All],5,FALSE)</f>
        <v>0</v>
      </c>
      <c r="I28" s="37">
        <f>VLOOKUP(Table266[[#This Row],[V2 avain]],Table2611[#All],6,FALSE)</f>
        <v>0</v>
      </c>
      <c r="J28" s="37" t="str">
        <f>VLOOKUP(Table266[[#This Row],[V2 avain]],Table2611[#All],7,FALSE)</f>
        <v>ACCESS-3</v>
      </c>
      <c r="K28" s="37" t="str">
        <f>VLOOKUP(Table266[[#This Row],[V2 avain]],Table2611[#All],8,FALSE)</f>
        <v>Muuttunut</v>
      </c>
      <c r="L28" s="37" t="s">
        <v>28</v>
      </c>
      <c r="M28" s="37" t="s">
        <v>478</v>
      </c>
      <c r="N28" s="24"/>
      <c r="O28" s="2"/>
      <c r="P28" s="13"/>
    </row>
    <row r="29" spans="1:21" ht="13.95" customHeight="1" x14ac:dyDescent="0.3">
      <c r="A29" s="2"/>
      <c r="B29" s="23"/>
      <c r="C29" s="152" t="s">
        <v>1573</v>
      </c>
      <c r="D29" s="36" t="s">
        <v>30</v>
      </c>
      <c r="E29" s="37">
        <f>VLOOKUP(Table266[[#This Row],[V2 avain]],Table2611[#All],2,FALSE)</f>
        <v>0</v>
      </c>
      <c r="F29" s="37">
        <f>VLOOKUP(Table266[[#This Row],[V2 avain]],Table2611[#All],3,FALSE)</f>
        <v>0</v>
      </c>
      <c r="G29" s="37">
        <f>VLOOKUP(Table266[[#This Row],[V2 avain]],Table2611[#All],4,FALSE)</f>
        <v>0</v>
      </c>
      <c r="H29" s="37">
        <f>VLOOKUP(Table266[[#This Row],[V2 avain]],Table2611[#All],5,FALSE)</f>
        <v>0</v>
      </c>
      <c r="I29" s="37">
        <f>VLOOKUP(Table266[[#This Row],[V2 avain]],Table2611[#All],6,FALSE)</f>
        <v>0</v>
      </c>
      <c r="J29" s="37" t="str">
        <f>VLOOKUP(Table266[[#This Row],[V2 avain]],Table2611[#All],7,FALSE)</f>
        <v>ARCHITECTURE</v>
      </c>
      <c r="K29" s="37" t="str">
        <f>VLOOKUP(Table266[[#This Row],[V2 avain]],Table2611[#All],8,FALSE)</f>
        <v>Muuttunut</v>
      </c>
      <c r="L29" s="37" t="s">
        <v>30</v>
      </c>
      <c r="M29" s="37" t="s">
        <v>478</v>
      </c>
      <c r="N29" s="24"/>
      <c r="O29" s="2"/>
      <c r="P29" s="13"/>
    </row>
    <row r="30" spans="1:21" ht="13.95" customHeight="1" x14ac:dyDescent="0.3">
      <c r="A30" s="2"/>
      <c r="B30" s="23"/>
      <c r="C30" s="152" t="s">
        <v>1574</v>
      </c>
      <c r="D30" s="36" t="s">
        <v>32</v>
      </c>
      <c r="E30" s="37">
        <f>VLOOKUP(Table266[[#This Row],[V2 avain]],Table2611[#All],2,FALSE)</f>
        <v>0</v>
      </c>
      <c r="F30" s="37">
        <f>VLOOKUP(Table266[[#This Row],[V2 avain]],Table2611[#All],3,FALSE)</f>
        <v>0</v>
      </c>
      <c r="G30" s="37">
        <f>VLOOKUP(Table266[[#This Row],[V2 avain]],Table2611[#All],4,FALSE)</f>
        <v>0</v>
      </c>
      <c r="H30" s="37">
        <f>VLOOKUP(Table266[[#This Row],[V2 avain]],Table2611[#All],5,FALSE)</f>
        <v>0</v>
      </c>
      <c r="I30" s="37">
        <f>VLOOKUP(Table266[[#This Row],[V2 avain]],Table2611[#All],6,FALSE)</f>
        <v>0</v>
      </c>
      <c r="J30" s="37" t="str">
        <f>VLOOKUP(Table266[[#This Row],[V2 avain]],Table2611[#All],7,FALSE)</f>
        <v>ARCHITECTURE-1</v>
      </c>
      <c r="K30" s="37" t="str">
        <f>VLOOKUP(Table266[[#This Row],[V2 avain]],Table2611[#All],8,FALSE)</f>
        <v>Muuttunut</v>
      </c>
      <c r="L30" s="37" t="s">
        <v>32</v>
      </c>
      <c r="M30" s="37" t="s">
        <v>478</v>
      </c>
      <c r="N30" s="24"/>
      <c r="O30" s="2"/>
      <c r="P30" s="13"/>
    </row>
    <row r="31" spans="1:21" ht="13.95" customHeight="1" x14ac:dyDescent="0.3">
      <c r="A31" s="2"/>
      <c r="B31" s="23"/>
      <c r="C31" s="152" t="s">
        <v>1575</v>
      </c>
      <c r="D31" s="36" t="s">
        <v>33</v>
      </c>
      <c r="E31" s="37">
        <f>VLOOKUP(Table266[[#This Row],[V2 avain]],Table2611[#All],2,FALSE)</f>
        <v>0</v>
      </c>
      <c r="F31" s="37">
        <f>VLOOKUP(Table266[[#This Row],[V2 avain]],Table2611[#All],3,FALSE)</f>
        <v>0</v>
      </c>
      <c r="G31" s="37">
        <f>VLOOKUP(Table266[[#This Row],[V2 avain]],Table2611[#All],4,FALSE)</f>
        <v>0</v>
      </c>
      <c r="H31" s="37">
        <f>VLOOKUP(Table266[[#This Row],[V2 avain]],Table2611[#All],5,FALSE)</f>
        <v>0</v>
      </c>
      <c r="I31" s="37">
        <f>VLOOKUP(Table266[[#This Row],[V2 avain]],Table2611[#All],6,FALSE)</f>
        <v>0</v>
      </c>
      <c r="J31" s="37" t="str">
        <f>VLOOKUP(Table266[[#This Row],[V2 avain]],Table2611[#All],7,FALSE)</f>
        <v>ARCHITECTURE-2</v>
      </c>
      <c r="K31" s="37" t="str">
        <f>VLOOKUP(Table266[[#This Row],[V2 avain]],Table2611[#All],8,FALSE)</f>
        <v>Muuttunut</v>
      </c>
      <c r="L31" s="37" t="s">
        <v>33</v>
      </c>
      <c r="M31" s="37" t="s">
        <v>478</v>
      </c>
      <c r="N31" s="24"/>
      <c r="O31" s="2"/>
      <c r="P31" s="13"/>
    </row>
    <row r="32" spans="1:21" ht="13.95" customHeight="1" x14ac:dyDescent="0.3">
      <c r="A32" s="2"/>
      <c r="B32" s="23"/>
      <c r="C32" s="152" t="s">
        <v>1576</v>
      </c>
      <c r="D32" s="36" t="s">
        <v>35</v>
      </c>
      <c r="E32" s="37">
        <f>VLOOKUP(Table266[[#This Row],[V2 avain]],Table2611[#All],2,FALSE)</f>
        <v>0</v>
      </c>
      <c r="F32" s="37">
        <f>VLOOKUP(Table266[[#This Row],[V2 avain]],Table2611[#All],3,FALSE)</f>
        <v>0</v>
      </c>
      <c r="G32" s="37">
        <f>VLOOKUP(Table266[[#This Row],[V2 avain]],Table2611[#All],4,FALSE)</f>
        <v>0</v>
      </c>
      <c r="H32" s="37">
        <f>VLOOKUP(Table266[[#This Row],[V2 avain]],Table2611[#All],5,FALSE)</f>
        <v>0</v>
      </c>
      <c r="I32" s="37">
        <f>VLOOKUP(Table266[[#This Row],[V2 avain]],Table2611[#All],6,FALSE)</f>
        <v>0</v>
      </c>
      <c r="J32" s="37">
        <f>VLOOKUP(Table266[[#This Row],[V2 avain]],Table2611[#All],7,FALSE)</f>
        <v>0</v>
      </c>
      <c r="K32" s="37">
        <f>VLOOKUP(Table266[[#This Row],[V2 avain]],Table2611[#All],8,FALSE)</f>
        <v>0</v>
      </c>
      <c r="L32" s="37" t="s">
        <v>35</v>
      </c>
      <c r="M32" s="37" t="s">
        <v>478</v>
      </c>
      <c r="N32" s="24"/>
      <c r="O32" s="2"/>
      <c r="P32" s="13"/>
    </row>
    <row r="33" spans="1:16" ht="13.95" customHeight="1" x14ac:dyDescent="0.3">
      <c r="A33" s="2"/>
      <c r="B33" s="23"/>
      <c r="C33" s="152" t="s">
        <v>1577</v>
      </c>
      <c r="D33" s="36" t="s">
        <v>36</v>
      </c>
      <c r="E33" s="37">
        <f>VLOOKUP(Table266[[#This Row],[V2 avain]],Table2611[#All],2,FALSE)</f>
        <v>0</v>
      </c>
      <c r="F33" s="37">
        <f>VLOOKUP(Table266[[#This Row],[V2 avain]],Table2611[#All],3,FALSE)</f>
        <v>0</v>
      </c>
      <c r="G33" s="37">
        <f>VLOOKUP(Table266[[#This Row],[V2 avain]],Table2611[#All],4,FALSE)</f>
        <v>0</v>
      </c>
      <c r="H33" s="37">
        <f>VLOOKUP(Table266[[#This Row],[V2 avain]],Table2611[#All],5,FALSE)</f>
        <v>0</v>
      </c>
      <c r="I33" s="37">
        <f>VLOOKUP(Table266[[#This Row],[V2 avain]],Table2611[#All],6,FALSE)</f>
        <v>0</v>
      </c>
      <c r="J33" s="37" t="str">
        <f>VLOOKUP(Table266[[#This Row],[V2 avain]],Table2611[#All],7,FALSE)</f>
        <v>ARCHITECTURE-3</v>
      </c>
      <c r="K33" s="37" t="str">
        <f>VLOOKUP(Table266[[#This Row],[V2 avain]],Table2611[#All],8,FALSE)</f>
        <v>Muuttunut</v>
      </c>
      <c r="L33" s="37" t="s">
        <v>36</v>
      </c>
      <c r="M33" s="37" t="s">
        <v>478</v>
      </c>
      <c r="N33" s="24"/>
      <c r="O33" s="2"/>
      <c r="P33" s="13"/>
    </row>
    <row r="34" spans="1:16" ht="13.95" customHeight="1" x14ac:dyDescent="0.3">
      <c r="A34" s="2"/>
      <c r="B34" s="23"/>
      <c r="C34" s="152" t="s">
        <v>1578</v>
      </c>
      <c r="D34" s="36" t="s">
        <v>37</v>
      </c>
      <c r="E34" s="37">
        <f>VLOOKUP(Table266[[#This Row],[V2 avain]],Table2611[#All],2,FALSE)</f>
        <v>0</v>
      </c>
      <c r="F34" s="37">
        <f>VLOOKUP(Table266[[#This Row],[V2 avain]],Table2611[#All],3,FALSE)</f>
        <v>0</v>
      </c>
      <c r="G34" s="37">
        <f>VLOOKUP(Table266[[#This Row],[V2 avain]],Table2611[#All],4,FALSE)</f>
        <v>0</v>
      </c>
      <c r="H34" s="37">
        <f>VLOOKUP(Table266[[#This Row],[V2 avain]],Table2611[#All],5,FALSE)</f>
        <v>0</v>
      </c>
      <c r="I34" s="37">
        <f>VLOOKUP(Table266[[#This Row],[V2 avain]],Table2611[#All],6,FALSE)</f>
        <v>0</v>
      </c>
      <c r="J34" s="37" t="str">
        <f>VLOOKUP(Table266[[#This Row],[V2 avain]],Table2611[#All],7,FALSE)</f>
        <v>ARCHITECTURE-4</v>
      </c>
      <c r="K34" s="37" t="str">
        <f>VLOOKUP(Table266[[#This Row],[V2 avain]],Table2611[#All],8,FALSE)</f>
        <v>Muuttunut</v>
      </c>
      <c r="L34" s="37" t="s">
        <v>37</v>
      </c>
      <c r="M34" s="37" t="s">
        <v>478</v>
      </c>
      <c r="N34" s="24"/>
      <c r="O34" s="2"/>
      <c r="P34" s="13"/>
    </row>
    <row r="35" spans="1:16" ht="13.95" customHeight="1" x14ac:dyDescent="0.3">
      <c r="A35" s="2"/>
      <c r="B35" s="23"/>
      <c r="C35" s="152" t="s">
        <v>1579</v>
      </c>
      <c r="D35" s="36" t="s">
        <v>38</v>
      </c>
      <c r="E35" s="37">
        <f>VLOOKUP(Table266[[#This Row],[V2 avain]],Table2611[#All],2,FALSE)</f>
        <v>0</v>
      </c>
      <c r="F35" s="37">
        <f>VLOOKUP(Table266[[#This Row],[V2 avain]],Table2611[#All],3,FALSE)</f>
        <v>0</v>
      </c>
      <c r="G35" s="37">
        <f>VLOOKUP(Table266[[#This Row],[V2 avain]],Table2611[#All],4,FALSE)</f>
        <v>0</v>
      </c>
      <c r="H35" s="37">
        <f>VLOOKUP(Table266[[#This Row],[V2 avain]],Table2611[#All],5,FALSE)</f>
        <v>0</v>
      </c>
      <c r="I35" s="37">
        <f>VLOOKUP(Table266[[#This Row],[V2 avain]],Table2611[#All],6,FALSE)</f>
        <v>0</v>
      </c>
      <c r="J35" s="37" t="str">
        <f>VLOOKUP(Table266[[#This Row],[V2 avain]],Table2611[#All],7,FALSE)</f>
        <v>ARCHITECTURE-5</v>
      </c>
      <c r="K35" s="37" t="str">
        <f>VLOOKUP(Table266[[#This Row],[V2 avain]],Table2611[#All],8,FALSE)</f>
        <v>Muuttunut</v>
      </c>
      <c r="L35" s="37" t="s">
        <v>38</v>
      </c>
      <c r="M35" s="37" t="s">
        <v>478</v>
      </c>
      <c r="N35" s="24"/>
      <c r="O35" s="2"/>
      <c r="P35" s="13"/>
    </row>
    <row r="36" spans="1:16" ht="13.95" customHeight="1" x14ac:dyDescent="0.3">
      <c r="A36" s="2"/>
      <c r="B36" s="23"/>
      <c r="C36" s="152" t="s">
        <v>1580</v>
      </c>
      <c r="D36" s="36" t="s">
        <v>18</v>
      </c>
      <c r="E36" s="37">
        <f>VLOOKUP(Table266[[#This Row],[V2 avain]],Table2611[#All],2,FALSE)</f>
        <v>0</v>
      </c>
      <c r="F36" s="37">
        <f>VLOOKUP(Table266[[#This Row],[V2 avain]],Table2611[#All],3,FALSE)</f>
        <v>0</v>
      </c>
      <c r="G36" s="37">
        <f>VLOOKUP(Table266[[#This Row],[V2 avain]],Table2611[#All],4,FALSE)</f>
        <v>0</v>
      </c>
      <c r="H36" s="37">
        <f>VLOOKUP(Table266[[#This Row],[V2 avain]],Table2611[#All],5,FALSE)</f>
        <v>0</v>
      </c>
      <c r="I36" s="37">
        <f>VLOOKUP(Table266[[#This Row],[V2 avain]],Table2611[#All],6,FALSE)</f>
        <v>0</v>
      </c>
      <c r="J36" s="37" t="str">
        <f>VLOOKUP(Table266[[#This Row],[V2 avain]],Table2611[#All],7,FALSE)</f>
        <v>ASSET</v>
      </c>
      <c r="K36" s="37" t="str">
        <f>VLOOKUP(Table266[[#This Row],[V2 avain]],Table2611[#All],8,FALSE)</f>
        <v>Muuttunut</v>
      </c>
      <c r="L36" s="37" t="s">
        <v>18</v>
      </c>
      <c r="M36" s="37" t="s">
        <v>478</v>
      </c>
      <c r="N36" s="24"/>
      <c r="O36" s="2"/>
      <c r="P36" s="13"/>
    </row>
    <row r="37" spans="1:16" ht="13.95" customHeight="1" x14ac:dyDescent="0.3">
      <c r="A37" s="2"/>
      <c r="B37" s="23"/>
      <c r="C37" s="152" t="s">
        <v>1581</v>
      </c>
      <c r="D37" s="36" t="s">
        <v>39</v>
      </c>
      <c r="E37" s="37">
        <f>VLOOKUP(Table266[[#This Row],[V2 avain]],Table2611[#All],2,FALSE)</f>
        <v>0</v>
      </c>
      <c r="F37" s="37">
        <f>VLOOKUP(Table266[[#This Row],[V2 avain]],Table2611[#All],3,FALSE)</f>
        <v>0</v>
      </c>
      <c r="G37" s="37">
        <f>VLOOKUP(Table266[[#This Row],[V2 avain]],Table2611[#All],4,FALSE)</f>
        <v>0</v>
      </c>
      <c r="H37" s="37">
        <f>VLOOKUP(Table266[[#This Row],[V2 avain]],Table2611[#All],5,FALSE)</f>
        <v>0</v>
      </c>
      <c r="I37" s="37">
        <f>VLOOKUP(Table266[[#This Row],[V2 avain]],Table2611[#All],6,FALSE)</f>
        <v>0</v>
      </c>
      <c r="J37" s="37" t="str">
        <f>VLOOKUP(Table266[[#This Row],[V2 avain]],Table2611[#All],7,FALSE)</f>
        <v>ASSET-1</v>
      </c>
      <c r="K37" s="37" t="str">
        <f>VLOOKUP(Table266[[#This Row],[V2 avain]],Table2611[#All],8,FALSE)</f>
        <v>Muuttunut</v>
      </c>
      <c r="L37" s="37" t="s">
        <v>39</v>
      </c>
      <c r="M37" s="37" t="s">
        <v>478</v>
      </c>
      <c r="N37" s="24"/>
      <c r="O37" s="2"/>
      <c r="P37" s="13"/>
    </row>
    <row r="38" spans="1:16" ht="13.95" customHeight="1" x14ac:dyDescent="0.3">
      <c r="A38" s="2"/>
      <c r="B38" s="23"/>
      <c r="C38" s="152" t="s">
        <v>1582</v>
      </c>
      <c r="D38" s="36" t="s">
        <v>40</v>
      </c>
      <c r="E38" s="37">
        <f>VLOOKUP(Table266[[#This Row],[V2 avain]],Table2611[#All],2,FALSE)</f>
        <v>0</v>
      </c>
      <c r="F38" s="37">
        <f>VLOOKUP(Table266[[#This Row],[V2 avain]],Table2611[#All],3,FALSE)</f>
        <v>0</v>
      </c>
      <c r="G38" s="37">
        <f>VLOOKUP(Table266[[#This Row],[V2 avain]],Table2611[#All],4,FALSE)</f>
        <v>0</v>
      </c>
      <c r="H38" s="37">
        <f>VLOOKUP(Table266[[#This Row],[V2 avain]],Table2611[#All],5,FALSE)</f>
        <v>0</v>
      </c>
      <c r="I38" s="37">
        <f>VLOOKUP(Table266[[#This Row],[V2 avain]],Table2611[#All],6,FALSE)</f>
        <v>0</v>
      </c>
      <c r="J38" s="37" t="str">
        <f>VLOOKUP(Table266[[#This Row],[V2 avain]],Table2611[#All],7,FALSE)</f>
        <v>ASSET-2</v>
      </c>
      <c r="K38" s="37" t="str">
        <f>VLOOKUP(Table266[[#This Row],[V2 avain]],Table2611[#All],8,FALSE)</f>
        <v>Muuttunut</v>
      </c>
      <c r="L38" s="37" t="s">
        <v>40</v>
      </c>
      <c r="M38" s="37" t="s">
        <v>478</v>
      </c>
      <c r="N38" s="24"/>
      <c r="O38" s="2"/>
      <c r="P38" s="13"/>
    </row>
    <row r="39" spans="1:16" ht="13.95" customHeight="1" x14ac:dyDescent="0.3">
      <c r="A39" s="2"/>
      <c r="B39" s="23"/>
      <c r="C39" s="152" t="s">
        <v>1583</v>
      </c>
      <c r="D39" s="36" t="s">
        <v>41</v>
      </c>
      <c r="E39" s="37">
        <f>VLOOKUP(Table266[[#This Row],[V2 avain]],Table2611[#All],2,FALSE)</f>
        <v>0</v>
      </c>
      <c r="F39" s="37">
        <f>VLOOKUP(Table266[[#This Row],[V2 avain]],Table2611[#All],3,FALSE)</f>
        <v>0</v>
      </c>
      <c r="G39" s="37">
        <f>VLOOKUP(Table266[[#This Row],[V2 avain]],Table2611[#All],4,FALSE)</f>
        <v>0</v>
      </c>
      <c r="H39" s="37">
        <f>VLOOKUP(Table266[[#This Row],[V2 avain]],Table2611[#All],5,FALSE)</f>
        <v>0</v>
      </c>
      <c r="I39" s="37">
        <f>VLOOKUP(Table266[[#This Row],[V2 avain]],Table2611[#All],6,FALSE)</f>
        <v>0</v>
      </c>
      <c r="J39" s="37" t="str">
        <f>VLOOKUP(Table266[[#This Row],[V2 avain]],Table2611[#All],7,FALSE)</f>
        <v>ASSET-3</v>
      </c>
      <c r="K39" s="37" t="str">
        <f>VLOOKUP(Table266[[#This Row],[V2 avain]],Table2611[#All],8,FALSE)</f>
        <v>Muuttunut</v>
      </c>
      <c r="L39" s="37" t="s">
        <v>41</v>
      </c>
      <c r="M39" s="37" t="s">
        <v>478</v>
      </c>
      <c r="N39" s="24"/>
      <c r="O39" s="2"/>
      <c r="P39" s="13"/>
    </row>
    <row r="40" spans="1:16" ht="13.95" customHeight="1" x14ac:dyDescent="0.3">
      <c r="A40" s="2"/>
      <c r="B40" s="23"/>
      <c r="C40" s="152" t="s">
        <v>1584</v>
      </c>
      <c r="D40" s="36" t="s">
        <v>42</v>
      </c>
      <c r="E40" s="37">
        <f>VLOOKUP(Table266[[#This Row],[V2 avain]],Table2611[#All],2,FALSE)</f>
        <v>0</v>
      </c>
      <c r="F40" s="37">
        <f>VLOOKUP(Table266[[#This Row],[V2 avain]],Table2611[#All],3,FALSE)</f>
        <v>0</v>
      </c>
      <c r="G40" s="37">
        <f>VLOOKUP(Table266[[#This Row],[V2 avain]],Table2611[#All],4,FALSE)</f>
        <v>0</v>
      </c>
      <c r="H40" s="37">
        <f>VLOOKUP(Table266[[#This Row],[V2 avain]],Table2611[#All],5,FALSE)</f>
        <v>0</v>
      </c>
      <c r="I40" s="37">
        <f>VLOOKUP(Table266[[#This Row],[V2 avain]],Table2611[#All],6,FALSE)</f>
        <v>0</v>
      </c>
      <c r="J40" s="37" t="str">
        <f>VLOOKUP(Table266[[#This Row],[V2 avain]],Table2611[#All],7,FALSE)</f>
        <v>ASSET-4</v>
      </c>
      <c r="K40" s="37" t="str">
        <f>VLOOKUP(Table266[[#This Row],[V2 avain]],Table2611[#All],8,FALSE)</f>
        <v>Muuttunut</v>
      </c>
      <c r="L40" s="37" t="s">
        <v>42</v>
      </c>
      <c r="M40" s="37" t="s">
        <v>478</v>
      </c>
      <c r="N40" s="24"/>
      <c r="O40" s="2"/>
      <c r="P40" s="13"/>
    </row>
    <row r="41" spans="1:16" ht="13.95" customHeight="1" x14ac:dyDescent="0.3">
      <c r="A41" s="2"/>
      <c r="B41" s="23"/>
      <c r="C41" s="152" t="s">
        <v>1585</v>
      </c>
      <c r="D41" s="36" t="s">
        <v>43</v>
      </c>
      <c r="E41" s="37">
        <f>VLOOKUP(Table266[[#This Row],[V2 avain]],Table2611[#All],2,FALSE)</f>
        <v>0</v>
      </c>
      <c r="F41" s="37">
        <f>VLOOKUP(Table266[[#This Row],[V2 avain]],Table2611[#All],3,FALSE)</f>
        <v>0</v>
      </c>
      <c r="G41" s="37">
        <f>VLOOKUP(Table266[[#This Row],[V2 avain]],Table2611[#All],4,FALSE)</f>
        <v>0</v>
      </c>
      <c r="H41" s="37">
        <f>VLOOKUP(Table266[[#This Row],[V2 avain]],Table2611[#All],5,FALSE)</f>
        <v>0</v>
      </c>
      <c r="I41" s="37">
        <f>VLOOKUP(Table266[[#This Row],[V2 avain]],Table2611[#All],6,FALSE)</f>
        <v>0</v>
      </c>
      <c r="J41" s="37" t="str">
        <f>VLOOKUP(Table266[[#This Row],[V2 avain]],Table2611[#All],7,FALSE)</f>
        <v>ASSET-5</v>
      </c>
      <c r="K41" s="37" t="str">
        <f>VLOOKUP(Table266[[#This Row],[V2 avain]],Table2611[#All],8,FALSE)</f>
        <v>Muuttunut</v>
      </c>
      <c r="L41" s="37" t="s">
        <v>43</v>
      </c>
      <c r="M41" s="37" t="s">
        <v>478</v>
      </c>
      <c r="N41" s="24"/>
      <c r="O41" s="2"/>
      <c r="P41" s="13"/>
    </row>
    <row r="42" spans="1:16" ht="13.95" customHeight="1" x14ac:dyDescent="0.3">
      <c r="A42" s="2"/>
      <c r="B42" s="23"/>
      <c r="C42" s="152" t="s">
        <v>1586</v>
      </c>
      <c r="D42" s="36" t="s">
        <v>16</v>
      </c>
      <c r="E42" s="37">
        <f>VLOOKUP(Table266[[#This Row],[V2 avain]],Table2611[#All],2,FALSE)</f>
        <v>0</v>
      </c>
      <c r="F42" s="37">
        <f>VLOOKUP(Table266[[#This Row],[V2 avain]],Table2611[#All],3,FALSE)</f>
        <v>0</v>
      </c>
      <c r="G42" s="37">
        <f>VLOOKUP(Table266[[#This Row],[V2 avain]],Table2611[#All],4,FALSE)</f>
        <v>0</v>
      </c>
      <c r="H42" s="37">
        <f>VLOOKUP(Table266[[#This Row],[V2 avain]],Table2611[#All],5,FALSE)</f>
        <v>0</v>
      </c>
      <c r="I42" s="37">
        <f>VLOOKUP(Table266[[#This Row],[V2 avain]],Table2611[#All],6,FALSE)</f>
        <v>0</v>
      </c>
      <c r="J42" s="37" t="str">
        <f>VLOOKUP(Table266[[#This Row],[V2 avain]],Table2611[#All],7,FALSE)</f>
        <v>CRITICAL</v>
      </c>
      <c r="K42" s="37" t="str">
        <f>VLOOKUP(Table266[[#This Row],[V2 avain]],Table2611[#All],8,FALSE)</f>
        <v>sama</v>
      </c>
      <c r="L42" s="37" t="s">
        <v>16</v>
      </c>
      <c r="M42" s="37" t="s">
        <v>467</v>
      </c>
      <c r="N42" s="24"/>
      <c r="O42" s="2"/>
      <c r="P42" s="13"/>
    </row>
    <row r="43" spans="1:16" ht="13.95" customHeight="1" x14ac:dyDescent="0.3">
      <c r="A43" s="2"/>
      <c r="B43" s="23"/>
      <c r="C43" s="152" t="s">
        <v>1587</v>
      </c>
      <c r="D43" s="36" t="s">
        <v>44</v>
      </c>
      <c r="E43" s="37">
        <f>VLOOKUP(Table266[[#This Row],[V2 avain]],Table2611[#All],2,FALSE)</f>
        <v>0</v>
      </c>
      <c r="F43" s="37">
        <f>VLOOKUP(Table266[[#This Row],[V2 avain]],Table2611[#All],3,FALSE)</f>
        <v>0</v>
      </c>
      <c r="G43" s="37">
        <f>VLOOKUP(Table266[[#This Row],[V2 avain]],Table2611[#All],4,FALSE)</f>
        <v>0</v>
      </c>
      <c r="H43" s="37">
        <f>VLOOKUP(Table266[[#This Row],[V2 avain]],Table2611[#All],5,FALSE)</f>
        <v>0</v>
      </c>
      <c r="I43" s="37">
        <f>VLOOKUP(Table266[[#This Row],[V2 avain]],Table2611[#All],6,FALSE)</f>
        <v>0</v>
      </c>
      <c r="J43" s="37" t="str">
        <f>VLOOKUP(Table266[[#This Row],[V2 avain]],Table2611[#All],7,FALSE)</f>
        <v>CRITICAL-1</v>
      </c>
      <c r="K43" s="37" t="str">
        <f>VLOOKUP(Table266[[#This Row],[V2 avain]],Table2611[#All],8,FALSE)</f>
        <v>sama</v>
      </c>
      <c r="L43" s="37" t="s">
        <v>44</v>
      </c>
      <c r="M43" s="37" t="s">
        <v>467</v>
      </c>
      <c r="N43" s="24"/>
      <c r="O43" s="2"/>
      <c r="P43" s="13"/>
    </row>
    <row r="44" spans="1:16" ht="13.95" customHeight="1" x14ac:dyDescent="0.3">
      <c r="A44" s="2"/>
      <c r="B44" s="23"/>
      <c r="C44" s="152" t="s">
        <v>1588</v>
      </c>
      <c r="D44" s="36" t="s">
        <v>45</v>
      </c>
      <c r="E44" s="37">
        <f>VLOOKUP(Table266[[#This Row],[V2 avain]],Table2611[#All],2,FALSE)</f>
        <v>0</v>
      </c>
      <c r="F44" s="37">
        <f>VLOOKUP(Table266[[#This Row],[V2 avain]],Table2611[#All],3,FALSE)</f>
        <v>0</v>
      </c>
      <c r="G44" s="37">
        <f>VLOOKUP(Table266[[#This Row],[V2 avain]],Table2611[#All],4,FALSE)</f>
        <v>0</v>
      </c>
      <c r="H44" s="37">
        <f>VLOOKUP(Table266[[#This Row],[V2 avain]],Table2611[#All],5,FALSE)</f>
        <v>0</v>
      </c>
      <c r="I44" s="37">
        <f>VLOOKUP(Table266[[#This Row],[V2 avain]],Table2611[#All],6,FALSE)</f>
        <v>0</v>
      </c>
      <c r="J44" s="37" t="str">
        <f>VLOOKUP(Table266[[#This Row],[V2 avain]],Table2611[#All],7,FALSE)</f>
        <v>CRITICAL-2</v>
      </c>
      <c r="K44" s="37" t="str">
        <f>VLOOKUP(Table266[[#This Row],[V2 avain]],Table2611[#All],8,FALSE)</f>
        <v>sama</v>
      </c>
      <c r="L44" s="37" t="s">
        <v>45</v>
      </c>
      <c r="M44" s="37" t="s">
        <v>467</v>
      </c>
      <c r="N44" s="24"/>
      <c r="O44" s="2"/>
      <c r="P44" s="13"/>
    </row>
    <row r="45" spans="1:16" ht="13.95" customHeight="1" x14ac:dyDescent="0.3">
      <c r="A45" s="2"/>
      <c r="B45" s="23"/>
      <c r="C45" s="152" t="s">
        <v>1589</v>
      </c>
      <c r="D45" s="36" t="s">
        <v>46</v>
      </c>
      <c r="E45" s="37">
        <f>VLOOKUP(Table266[[#This Row],[V2 avain]],Table2611[#All],2,FALSE)</f>
        <v>0</v>
      </c>
      <c r="F45" s="37">
        <f>VLOOKUP(Table266[[#This Row],[V2 avain]],Table2611[#All],3,FALSE)</f>
        <v>0</v>
      </c>
      <c r="G45" s="37">
        <f>VLOOKUP(Table266[[#This Row],[V2 avain]],Table2611[#All],4,FALSE)</f>
        <v>0</v>
      </c>
      <c r="H45" s="37">
        <f>VLOOKUP(Table266[[#This Row],[V2 avain]],Table2611[#All],5,FALSE)</f>
        <v>0</v>
      </c>
      <c r="I45" s="37">
        <f>VLOOKUP(Table266[[#This Row],[V2 avain]],Table2611[#All],6,FALSE)</f>
        <v>0</v>
      </c>
      <c r="J45" s="37" t="str">
        <f>VLOOKUP(Table266[[#This Row],[V2 avain]],Table2611[#All],7,FALSE)</f>
        <v>CRITICAL-3</v>
      </c>
      <c r="K45" s="37" t="str">
        <f>VLOOKUP(Table266[[#This Row],[V2 avain]],Table2611[#All],8,FALSE)</f>
        <v>sama</v>
      </c>
      <c r="L45" s="37" t="s">
        <v>46</v>
      </c>
      <c r="M45" s="37" t="s">
        <v>467</v>
      </c>
      <c r="N45" s="24"/>
      <c r="O45" s="2"/>
      <c r="P45" s="13"/>
    </row>
    <row r="46" spans="1:16" ht="13.95" customHeight="1" x14ac:dyDescent="0.3">
      <c r="A46" s="2"/>
      <c r="B46" s="23"/>
      <c r="C46" s="152" t="s">
        <v>1590</v>
      </c>
      <c r="D46" s="36" t="s">
        <v>34</v>
      </c>
      <c r="E46" s="37">
        <f>VLOOKUP(Table266[[#This Row],[V2 avain]],Table2611[#All],2,FALSE)</f>
        <v>0</v>
      </c>
      <c r="F46" s="37">
        <f>VLOOKUP(Table266[[#This Row],[V2 avain]],Table2611[#All],3,FALSE)</f>
        <v>0</v>
      </c>
      <c r="G46" s="37">
        <f>VLOOKUP(Table266[[#This Row],[V2 avain]],Table2611[#All],4,FALSE)</f>
        <v>0</v>
      </c>
      <c r="H46" s="37">
        <f>VLOOKUP(Table266[[#This Row],[V2 avain]],Table2611[#All],5,FALSE)</f>
        <v>0</v>
      </c>
      <c r="I46" s="37">
        <f>VLOOKUP(Table266[[#This Row],[V2 avain]],Table2611[#All],6,FALSE)</f>
        <v>0</v>
      </c>
      <c r="J46" s="37" t="str">
        <f>VLOOKUP(Table266[[#This Row],[V2 avain]],Table2611[#All],7,FALSE)</f>
        <v>PROGRAM</v>
      </c>
      <c r="K46" s="37" t="str">
        <f>VLOOKUP(Table266[[#This Row],[V2 avain]],Table2611[#All],8,FALSE)</f>
        <v>Muuttunut</v>
      </c>
      <c r="L46" s="37" t="s">
        <v>34</v>
      </c>
      <c r="M46" s="37" t="s">
        <v>478</v>
      </c>
      <c r="N46" s="24"/>
      <c r="O46" s="2"/>
      <c r="P46" s="13"/>
    </row>
    <row r="47" spans="1:16" ht="13.95" customHeight="1" x14ac:dyDescent="0.3">
      <c r="A47" s="2"/>
      <c r="B47" s="23"/>
      <c r="C47" s="152" t="s">
        <v>1591</v>
      </c>
      <c r="D47" s="36" t="s">
        <v>47</v>
      </c>
      <c r="E47" s="37">
        <f>VLOOKUP(Table266[[#This Row],[V2 avain]],Table2611[#All],2,FALSE)</f>
        <v>0</v>
      </c>
      <c r="F47" s="37">
        <f>VLOOKUP(Table266[[#This Row],[V2 avain]],Table2611[#All],3,FALSE)</f>
        <v>0</v>
      </c>
      <c r="G47" s="37">
        <f>VLOOKUP(Table266[[#This Row],[V2 avain]],Table2611[#All],4,FALSE)</f>
        <v>0</v>
      </c>
      <c r="H47" s="37">
        <f>VLOOKUP(Table266[[#This Row],[V2 avain]],Table2611[#All],5,FALSE)</f>
        <v>0</v>
      </c>
      <c r="I47" s="37">
        <f>VLOOKUP(Table266[[#This Row],[V2 avain]],Table2611[#All],6,FALSE)</f>
        <v>0</v>
      </c>
      <c r="J47" s="37" t="str">
        <f>VLOOKUP(Table266[[#This Row],[V2 avain]],Table2611[#All],7,FALSE)</f>
        <v>PROGRAM-1</v>
      </c>
      <c r="K47" s="37" t="str">
        <f>VLOOKUP(Table266[[#This Row],[V2 avain]],Table2611[#All],8,FALSE)</f>
        <v>Muuttunut</v>
      </c>
      <c r="L47" s="37" t="s">
        <v>47</v>
      </c>
      <c r="M47" s="37" t="s">
        <v>478</v>
      </c>
      <c r="N47" s="24"/>
      <c r="O47" s="2"/>
      <c r="P47" s="13"/>
    </row>
    <row r="48" spans="1:16" ht="13.95" customHeight="1" x14ac:dyDescent="0.3">
      <c r="A48" s="2"/>
      <c r="B48" s="23"/>
      <c r="C48" s="152" t="s">
        <v>1592</v>
      </c>
      <c r="D48" s="36" t="s">
        <v>48</v>
      </c>
      <c r="E48" s="37">
        <f>VLOOKUP(Table266[[#This Row],[V2 avain]],Table2611[#All],2,FALSE)</f>
        <v>0</v>
      </c>
      <c r="F48" s="37">
        <f>VLOOKUP(Table266[[#This Row],[V2 avain]],Table2611[#All],3,FALSE)</f>
        <v>0</v>
      </c>
      <c r="G48" s="37">
        <f>VLOOKUP(Table266[[#This Row],[V2 avain]],Table2611[#All],4,FALSE)</f>
        <v>0</v>
      </c>
      <c r="H48" s="37">
        <f>VLOOKUP(Table266[[#This Row],[V2 avain]],Table2611[#All],5,FALSE)</f>
        <v>0</v>
      </c>
      <c r="I48" s="37">
        <f>VLOOKUP(Table266[[#This Row],[V2 avain]],Table2611[#All],6,FALSE)</f>
        <v>0</v>
      </c>
      <c r="J48" s="37" t="str">
        <f>VLOOKUP(Table266[[#This Row],[V2 avain]],Table2611[#All],7,FALSE)</f>
        <v>PROGRAM-2</v>
      </c>
      <c r="K48" s="37" t="str">
        <f>VLOOKUP(Table266[[#This Row],[V2 avain]],Table2611[#All],8,FALSE)</f>
        <v>Muuttunut</v>
      </c>
      <c r="L48" s="37" t="s">
        <v>48</v>
      </c>
      <c r="M48" s="37" t="s">
        <v>478</v>
      </c>
      <c r="N48" s="24"/>
      <c r="O48" s="2"/>
      <c r="P48" s="13"/>
    </row>
    <row r="49" spans="1:16" ht="13.95" customHeight="1" x14ac:dyDescent="0.3">
      <c r="A49" s="2"/>
      <c r="B49" s="23"/>
      <c r="C49" s="152" t="s">
        <v>1593</v>
      </c>
      <c r="D49" s="36" t="s">
        <v>49</v>
      </c>
      <c r="E49" s="37">
        <f>VLOOKUP(Table266[[#This Row],[V2 avain]],Table2611[#All],2,FALSE)</f>
        <v>0</v>
      </c>
      <c r="F49" s="37">
        <f>VLOOKUP(Table266[[#This Row],[V2 avain]],Table2611[#All],3,FALSE)</f>
        <v>0</v>
      </c>
      <c r="G49" s="37">
        <f>VLOOKUP(Table266[[#This Row],[V2 avain]],Table2611[#All],4,FALSE)</f>
        <v>0</v>
      </c>
      <c r="H49" s="37">
        <f>VLOOKUP(Table266[[#This Row],[V2 avain]],Table2611[#All],5,FALSE)</f>
        <v>0</v>
      </c>
      <c r="I49" s="37">
        <f>VLOOKUP(Table266[[#This Row],[V2 avain]],Table2611[#All],6,FALSE)</f>
        <v>0</v>
      </c>
      <c r="J49" s="37" t="str">
        <f>VLOOKUP(Table266[[#This Row],[V2 avain]],Table2611[#All],7,FALSE)</f>
        <v>PROGRAM-4</v>
      </c>
      <c r="K49" s="37" t="str">
        <f>VLOOKUP(Table266[[#This Row],[V2 avain]],Table2611[#All],8,FALSE)</f>
        <v>Muuttunut</v>
      </c>
      <c r="L49" s="37" t="s">
        <v>49</v>
      </c>
      <c r="M49" s="37" t="s">
        <v>478</v>
      </c>
      <c r="N49" s="24"/>
      <c r="O49" s="2"/>
      <c r="P49" s="13"/>
    </row>
    <row r="50" spans="1:16" ht="13.95" customHeight="1" x14ac:dyDescent="0.3">
      <c r="A50" s="2"/>
      <c r="B50" s="23"/>
      <c r="C50" s="152" t="s">
        <v>1594</v>
      </c>
      <c r="D50" s="36" t="s">
        <v>27</v>
      </c>
      <c r="E50" s="37">
        <f>VLOOKUP(Table266[[#This Row],[V2 avain]],Table2611[#All],2,FALSE)</f>
        <v>0</v>
      </c>
      <c r="F50" s="37">
        <f>VLOOKUP(Table266[[#This Row],[V2 avain]],Table2611[#All],3,FALSE)</f>
        <v>0</v>
      </c>
      <c r="G50" s="37">
        <f>VLOOKUP(Table266[[#This Row],[V2 avain]],Table2611[#All],4,FALSE)</f>
        <v>0</v>
      </c>
      <c r="H50" s="37">
        <f>VLOOKUP(Table266[[#This Row],[V2 avain]],Table2611[#All],5,FALSE)</f>
        <v>0</v>
      </c>
      <c r="I50" s="37">
        <f>VLOOKUP(Table266[[#This Row],[V2 avain]],Table2611[#All],6,FALSE)</f>
        <v>0</v>
      </c>
      <c r="J50" s="37" t="str">
        <f>VLOOKUP(Table266[[#This Row],[V2 avain]],Table2611[#All],7,FALSE)</f>
        <v>RESPONSE</v>
      </c>
      <c r="K50" s="37" t="str">
        <f>VLOOKUP(Table266[[#This Row],[V2 avain]],Table2611[#All],8,FALSE)</f>
        <v>Muuttunut</v>
      </c>
      <c r="L50" s="37" t="s">
        <v>27</v>
      </c>
      <c r="M50" s="37" t="s">
        <v>478</v>
      </c>
      <c r="N50" s="24"/>
      <c r="O50" s="2"/>
      <c r="P50" s="13"/>
    </row>
    <row r="51" spans="1:16" ht="13.95" customHeight="1" x14ac:dyDescent="0.3">
      <c r="A51" s="2"/>
      <c r="B51" s="23"/>
      <c r="C51" s="152" t="s">
        <v>1595</v>
      </c>
      <c r="D51" s="36" t="s">
        <v>50</v>
      </c>
      <c r="E51" s="37">
        <f>VLOOKUP(Table266[[#This Row],[V2 avain]],Table2611[#All],2,FALSE)</f>
        <v>0</v>
      </c>
      <c r="F51" s="37">
        <f>VLOOKUP(Table266[[#This Row],[V2 avain]],Table2611[#All],3,FALSE)</f>
        <v>0</v>
      </c>
      <c r="G51" s="37">
        <f>VLOOKUP(Table266[[#This Row],[V2 avain]],Table2611[#All],4,FALSE)</f>
        <v>0</v>
      </c>
      <c r="H51" s="37">
        <f>VLOOKUP(Table266[[#This Row],[V2 avain]],Table2611[#All],5,FALSE)</f>
        <v>0</v>
      </c>
      <c r="I51" s="37">
        <f>VLOOKUP(Table266[[#This Row],[V2 avain]],Table2611[#All],6,FALSE)</f>
        <v>0</v>
      </c>
      <c r="J51" s="37" t="str">
        <f>VLOOKUP(Table266[[#This Row],[V2 avain]],Table2611[#All],7,FALSE)</f>
        <v>RESPONSE-1</v>
      </c>
      <c r="K51" s="37" t="str">
        <f>VLOOKUP(Table266[[#This Row],[V2 avain]],Table2611[#All],8,FALSE)</f>
        <v>Muuttunut</v>
      </c>
      <c r="L51" s="37" t="s">
        <v>50</v>
      </c>
      <c r="M51" s="37" t="s">
        <v>478</v>
      </c>
      <c r="N51" s="24"/>
      <c r="O51" s="2"/>
      <c r="P51" s="13"/>
    </row>
    <row r="52" spans="1:16" ht="13.95" customHeight="1" x14ac:dyDescent="0.3">
      <c r="A52" s="2"/>
      <c r="B52" s="23"/>
      <c r="C52" s="152" t="s">
        <v>1596</v>
      </c>
      <c r="D52" s="36" t="s">
        <v>51</v>
      </c>
      <c r="E52" s="37">
        <f>VLOOKUP(Table266[[#This Row],[V2 avain]],Table2611[#All],2,FALSE)</f>
        <v>0</v>
      </c>
      <c r="F52" s="37">
        <f>VLOOKUP(Table266[[#This Row],[V2 avain]],Table2611[#All],3,FALSE)</f>
        <v>0</v>
      </c>
      <c r="G52" s="37">
        <f>VLOOKUP(Table266[[#This Row],[V2 avain]],Table2611[#All],4,FALSE)</f>
        <v>0</v>
      </c>
      <c r="H52" s="37">
        <f>VLOOKUP(Table266[[#This Row],[V2 avain]],Table2611[#All],5,FALSE)</f>
        <v>0</v>
      </c>
      <c r="I52" s="37">
        <f>VLOOKUP(Table266[[#This Row],[V2 avain]],Table2611[#All],6,FALSE)</f>
        <v>0</v>
      </c>
      <c r="J52" s="37" t="str">
        <f>VLOOKUP(Table266[[#This Row],[V2 avain]],Table2611[#All],7,FALSE)</f>
        <v>RESPONSE-2</v>
      </c>
      <c r="K52" s="37" t="str">
        <f>VLOOKUP(Table266[[#This Row],[V2 avain]],Table2611[#All],8,FALSE)</f>
        <v>Muuttunut</v>
      </c>
      <c r="L52" s="37" t="s">
        <v>51</v>
      </c>
      <c r="M52" s="37" t="s">
        <v>478</v>
      </c>
      <c r="N52" s="24"/>
      <c r="O52" s="2"/>
      <c r="P52" s="13"/>
    </row>
    <row r="53" spans="1:16" ht="13.95" customHeight="1" x14ac:dyDescent="0.3">
      <c r="A53" s="2"/>
      <c r="B53" s="23"/>
      <c r="C53" s="152" t="s">
        <v>1597</v>
      </c>
      <c r="D53" s="36" t="s">
        <v>52</v>
      </c>
      <c r="E53" s="37">
        <f>VLOOKUP(Table266[[#This Row],[V2 avain]],Table2611[#All],2,FALSE)</f>
        <v>0</v>
      </c>
      <c r="F53" s="37">
        <f>VLOOKUP(Table266[[#This Row],[V2 avain]],Table2611[#All],3,FALSE)</f>
        <v>0</v>
      </c>
      <c r="G53" s="37">
        <f>VLOOKUP(Table266[[#This Row],[V2 avain]],Table2611[#All],4,FALSE)</f>
        <v>0</v>
      </c>
      <c r="H53" s="37">
        <f>VLOOKUP(Table266[[#This Row],[V2 avain]],Table2611[#All],5,FALSE)</f>
        <v>0</v>
      </c>
      <c r="I53" s="37">
        <f>VLOOKUP(Table266[[#This Row],[V2 avain]],Table2611[#All],6,FALSE)</f>
        <v>0</v>
      </c>
      <c r="J53" s="37" t="str">
        <f>VLOOKUP(Table266[[#This Row],[V2 avain]],Table2611[#All],7,FALSE)</f>
        <v>RESPONSE-3</v>
      </c>
      <c r="K53" s="37" t="str">
        <f>VLOOKUP(Table266[[#This Row],[V2 avain]],Table2611[#All],8,FALSE)</f>
        <v>Muuttunut</v>
      </c>
      <c r="L53" s="37" t="s">
        <v>52</v>
      </c>
      <c r="M53" s="37" t="s">
        <v>478</v>
      </c>
      <c r="N53" s="24"/>
      <c r="O53" s="2"/>
      <c r="P53" s="13"/>
    </row>
    <row r="54" spans="1:16" ht="13.95" customHeight="1" x14ac:dyDescent="0.3">
      <c r="A54" s="2"/>
      <c r="B54" s="23"/>
      <c r="C54" s="152" t="s">
        <v>1598</v>
      </c>
      <c r="D54" s="36" t="s">
        <v>53</v>
      </c>
      <c r="E54" s="37">
        <f>VLOOKUP(Table266[[#This Row],[V2 avain]],Table2611[#All],2,FALSE)</f>
        <v>0</v>
      </c>
      <c r="F54" s="37">
        <f>VLOOKUP(Table266[[#This Row],[V2 avain]],Table2611[#All],3,FALSE)</f>
        <v>0</v>
      </c>
      <c r="G54" s="37">
        <f>VLOOKUP(Table266[[#This Row],[V2 avain]],Table2611[#All],4,FALSE)</f>
        <v>0</v>
      </c>
      <c r="H54" s="37">
        <f>VLOOKUP(Table266[[#This Row],[V2 avain]],Table2611[#All],5,FALSE)</f>
        <v>0</v>
      </c>
      <c r="I54" s="37">
        <f>VLOOKUP(Table266[[#This Row],[V2 avain]],Table2611[#All],6,FALSE)</f>
        <v>0</v>
      </c>
      <c r="J54" s="37" t="str">
        <f>VLOOKUP(Table266[[#This Row],[V2 avain]],Table2611[#All],7,FALSE)</f>
        <v>PROGRAM-3</v>
      </c>
      <c r="K54" s="37" t="str">
        <f>VLOOKUP(Table266[[#This Row],[V2 avain]],Table2611[#All],8,FALSE)</f>
        <v>Muuttunut</v>
      </c>
      <c r="L54" s="37" t="s">
        <v>53</v>
      </c>
      <c r="M54" s="37" t="s">
        <v>478</v>
      </c>
      <c r="N54" s="24"/>
      <c r="O54" s="2"/>
      <c r="P54" s="13"/>
    </row>
    <row r="55" spans="1:16" ht="13.95" customHeight="1" x14ac:dyDescent="0.3">
      <c r="A55" s="2"/>
      <c r="B55" s="23"/>
      <c r="C55" s="152" t="s">
        <v>1599</v>
      </c>
      <c r="D55" s="36" t="s">
        <v>54</v>
      </c>
      <c r="E55" s="37">
        <f>VLOOKUP(Table266[[#This Row],[V2 avain]],Table2611[#All],2,FALSE)</f>
        <v>0</v>
      </c>
      <c r="F55" s="37">
        <f>VLOOKUP(Table266[[#This Row],[V2 avain]],Table2611[#All],3,FALSE)</f>
        <v>0</v>
      </c>
      <c r="G55" s="37">
        <f>VLOOKUP(Table266[[#This Row],[V2 avain]],Table2611[#All],4,FALSE)</f>
        <v>0</v>
      </c>
      <c r="H55" s="37">
        <f>VLOOKUP(Table266[[#This Row],[V2 avain]],Table2611[#All],5,FALSE)</f>
        <v>0</v>
      </c>
      <c r="I55" s="37">
        <f>VLOOKUP(Table266[[#This Row],[V2 avain]],Table2611[#All],6,FALSE)</f>
        <v>0</v>
      </c>
      <c r="J55" s="37" t="str">
        <f>VLOOKUP(Table266[[#This Row],[V2 avain]],Table2611[#All],7,FALSE)</f>
        <v>RESPONSE-4</v>
      </c>
      <c r="K55" s="37" t="str">
        <f>VLOOKUP(Table266[[#This Row],[V2 avain]],Table2611[#All],8,FALSE)</f>
        <v>Muuttunut</v>
      </c>
      <c r="L55" s="37" t="s">
        <v>54</v>
      </c>
      <c r="M55" s="37" t="s">
        <v>478</v>
      </c>
      <c r="N55" s="24"/>
      <c r="O55" s="2"/>
      <c r="P55" s="13"/>
    </row>
    <row r="56" spans="1:16" ht="13.95" customHeight="1" x14ac:dyDescent="0.3">
      <c r="A56" s="2"/>
      <c r="B56" s="23"/>
      <c r="C56" s="152" t="s">
        <v>1600</v>
      </c>
      <c r="D56" s="36" t="s">
        <v>22</v>
      </c>
      <c r="E56" s="37">
        <f>VLOOKUP(Table266[[#This Row],[V2 avain]],Table2611[#All],2,FALSE)</f>
        <v>0</v>
      </c>
      <c r="F56" s="37">
        <f>VLOOKUP(Table266[[#This Row],[V2 avain]],Table2611[#All],3,FALSE)</f>
        <v>0</v>
      </c>
      <c r="G56" s="37">
        <f>VLOOKUP(Table266[[#This Row],[V2 avain]],Table2611[#All],4,FALSE)</f>
        <v>0</v>
      </c>
      <c r="H56" s="37">
        <f>VLOOKUP(Table266[[#This Row],[V2 avain]],Table2611[#All],5,FALSE)</f>
        <v>0</v>
      </c>
      <c r="I56" s="37">
        <f>VLOOKUP(Table266[[#This Row],[V2 avain]],Table2611[#All],6,FALSE)</f>
        <v>0</v>
      </c>
      <c r="J56" s="37" t="str">
        <f>VLOOKUP(Table266[[#This Row],[V2 avain]],Table2611[#All],7,FALSE)</f>
        <v>RISK</v>
      </c>
      <c r="K56" s="37" t="str">
        <f>VLOOKUP(Table266[[#This Row],[V2 avain]],Table2611[#All],8,FALSE)</f>
        <v>Muuttunut</v>
      </c>
      <c r="L56" s="37" t="s">
        <v>22</v>
      </c>
      <c r="M56" s="37" t="s">
        <v>478</v>
      </c>
      <c r="N56" s="24"/>
      <c r="O56" s="2"/>
      <c r="P56" s="13"/>
    </row>
    <row r="57" spans="1:16" ht="13.95" customHeight="1" x14ac:dyDescent="0.3">
      <c r="A57" s="2"/>
      <c r="B57" s="23"/>
      <c r="C57" s="152" t="s">
        <v>1601</v>
      </c>
      <c r="D57" s="36" t="s">
        <v>55</v>
      </c>
      <c r="E57" s="37">
        <f>VLOOKUP(Table266[[#This Row],[V2 avain]],Table2611[#All],2,FALSE)</f>
        <v>0</v>
      </c>
      <c r="F57" s="37">
        <f>VLOOKUP(Table266[[#This Row],[V2 avain]],Table2611[#All],3,FALSE)</f>
        <v>0</v>
      </c>
      <c r="G57" s="37">
        <f>VLOOKUP(Table266[[#This Row],[V2 avain]],Table2611[#All],4,FALSE)</f>
        <v>0</v>
      </c>
      <c r="H57" s="37">
        <f>VLOOKUP(Table266[[#This Row],[V2 avain]],Table2611[#All],5,FALSE)</f>
        <v>0</v>
      </c>
      <c r="I57" s="37">
        <f>VLOOKUP(Table266[[#This Row],[V2 avain]],Table2611[#All],6,FALSE)</f>
        <v>0</v>
      </c>
      <c r="J57" s="37">
        <f>VLOOKUP(Table266[[#This Row],[V2 avain]],Table2611[#All],7,FALSE)</f>
        <v>0</v>
      </c>
      <c r="K57" s="37">
        <f>VLOOKUP(Table266[[#This Row],[V2 avain]],Table2611[#All],8,FALSE)</f>
        <v>0</v>
      </c>
      <c r="L57" s="37" t="s">
        <v>55</v>
      </c>
      <c r="M57" s="37" t="s">
        <v>478</v>
      </c>
      <c r="N57" s="24"/>
      <c r="O57" s="2"/>
      <c r="P57" s="13"/>
    </row>
    <row r="58" spans="1:16" ht="13.95" customHeight="1" x14ac:dyDescent="0.3">
      <c r="A58" s="2"/>
      <c r="B58" s="23"/>
      <c r="C58" s="152" t="s">
        <v>1602</v>
      </c>
      <c r="D58" s="36" t="s">
        <v>56</v>
      </c>
      <c r="E58" s="37">
        <f>VLOOKUP(Table266[[#This Row],[V2 avain]],Table2611[#All],2,FALSE)</f>
        <v>0</v>
      </c>
      <c r="F58" s="37">
        <f>VLOOKUP(Table266[[#This Row],[V2 avain]],Table2611[#All],3,FALSE)</f>
        <v>0</v>
      </c>
      <c r="G58" s="37">
        <f>VLOOKUP(Table266[[#This Row],[V2 avain]],Table2611[#All],4,FALSE)</f>
        <v>0</v>
      </c>
      <c r="H58" s="37">
        <f>VLOOKUP(Table266[[#This Row],[V2 avain]],Table2611[#All],5,FALSE)</f>
        <v>0</v>
      </c>
      <c r="I58" s="37">
        <f>VLOOKUP(Table266[[#This Row],[V2 avain]],Table2611[#All],6,FALSE)</f>
        <v>0</v>
      </c>
      <c r="J58" s="37">
        <f>VLOOKUP(Table266[[#This Row],[V2 avain]],Table2611[#All],7,FALSE)</f>
        <v>0</v>
      </c>
      <c r="K58" s="37">
        <f>VLOOKUP(Table266[[#This Row],[V2 avain]],Table2611[#All],8,FALSE)</f>
        <v>0</v>
      </c>
      <c r="L58" s="37" t="s">
        <v>56</v>
      </c>
      <c r="M58" s="37" t="s">
        <v>478</v>
      </c>
      <c r="N58" s="24"/>
      <c r="O58" s="2"/>
      <c r="P58" s="13"/>
    </row>
    <row r="59" spans="1:16" ht="13.95" customHeight="1" x14ac:dyDescent="0.3">
      <c r="A59" s="2"/>
      <c r="B59" s="23"/>
      <c r="C59" s="152" t="s">
        <v>1603</v>
      </c>
      <c r="D59" s="36" t="s">
        <v>57</v>
      </c>
      <c r="E59" s="37">
        <f>VLOOKUP(Table266[[#This Row],[V2 avain]],Table2611[#All],2,FALSE)</f>
        <v>0</v>
      </c>
      <c r="F59" s="37">
        <f>VLOOKUP(Table266[[#This Row],[V2 avain]],Table2611[#All],3,FALSE)</f>
        <v>0</v>
      </c>
      <c r="G59" s="37">
        <f>VLOOKUP(Table266[[#This Row],[V2 avain]],Table2611[#All],4,FALSE)</f>
        <v>0</v>
      </c>
      <c r="H59" s="37">
        <f>VLOOKUP(Table266[[#This Row],[V2 avain]],Table2611[#All],5,FALSE)</f>
        <v>0</v>
      </c>
      <c r="I59" s="37">
        <f>VLOOKUP(Table266[[#This Row],[V2 avain]],Table2611[#All],6,FALSE)</f>
        <v>0</v>
      </c>
      <c r="J59" s="37">
        <f>VLOOKUP(Table266[[#This Row],[V2 avain]],Table2611[#All],7,FALSE)</f>
        <v>0</v>
      </c>
      <c r="K59" s="37">
        <f>VLOOKUP(Table266[[#This Row],[V2 avain]],Table2611[#All],8,FALSE)</f>
        <v>0</v>
      </c>
      <c r="L59" s="37" t="s">
        <v>57</v>
      </c>
      <c r="M59" s="37" t="s">
        <v>478</v>
      </c>
      <c r="N59" s="24"/>
      <c r="O59" s="2"/>
      <c r="P59" s="13"/>
    </row>
    <row r="60" spans="1:16" ht="13.95" customHeight="1" x14ac:dyDescent="0.3">
      <c r="A60" s="2"/>
      <c r="B60" s="23"/>
      <c r="C60" s="152" t="s">
        <v>1604</v>
      </c>
      <c r="D60" s="36" t="s">
        <v>58</v>
      </c>
      <c r="E60" s="37">
        <f>VLOOKUP(Table266[[#This Row],[V2 avain]],Table2611[#All],2,FALSE)</f>
        <v>0</v>
      </c>
      <c r="F60" s="37">
        <f>VLOOKUP(Table266[[#This Row],[V2 avain]],Table2611[#All],3,FALSE)</f>
        <v>0</v>
      </c>
      <c r="G60" s="37">
        <f>VLOOKUP(Table266[[#This Row],[V2 avain]],Table2611[#All],4,FALSE)</f>
        <v>0</v>
      </c>
      <c r="H60" s="37">
        <f>VLOOKUP(Table266[[#This Row],[V2 avain]],Table2611[#All],5,FALSE)</f>
        <v>0</v>
      </c>
      <c r="I60" s="37">
        <f>VLOOKUP(Table266[[#This Row],[V2 avain]],Table2611[#All],6,FALSE)</f>
        <v>0</v>
      </c>
      <c r="J60" s="37">
        <f>VLOOKUP(Table266[[#This Row],[V2 avain]],Table2611[#All],7,FALSE)</f>
        <v>0</v>
      </c>
      <c r="K60" s="37">
        <f>VLOOKUP(Table266[[#This Row],[V2 avain]],Table2611[#All],8,FALSE)</f>
        <v>0</v>
      </c>
      <c r="L60" s="37" t="s">
        <v>58</v>
      </c>
      <c r="M60" s="37" t="s">
        <v>478</v>
      </c>
      <c r="N60" s="24"/>
      <c r="O60" s="2"/>
      <c r="P60" s="13"/>
    </row>
    <row r="61" spans="1:16" ht="13.95" customHeight="1" x14ac:dyDescent="0.3">
      <c r="A61" s="2"/>
      <c r="B61" s="23"/>
      <c r="C61" s="152" t="s">
        <v>1605</v>
      </c>
      <c r="D61" s="36" t="s">
        <v>59</v>
      </c>
      <c r="E61" s="37">
        <f>VLOOKUP(Table266[[#This Row],[V2 avain]],Table2611[#All],2,FALSE)</f>
        <v>0</v>
      </c>
      <c r="F61" s="37">
        <f>VLOOKUP(Table266[[#This Row],[V2 avain]],Table2611[#All],3,FALSE)</f>
        <v>0</v>
      </c>
      <c r="G61" s="37">
        <f>VLOOKUP(Table266[[#This Row],[V2 avain]],Table2611[#All],4,FALSE)</f>
        <v>0</v>
      </c>
      <c r="H61" s="37">
        <f>VLOOKUP(Table266[[#This Row],[V2 avain]],Table2611[#All],5,FALSE)</f>
        <v>0</v>
      </c>
      <c r="I61" s="37">
        <f>VLOOKUP(Table266[[#This Row],[V2 avain]],Table2611[#All],6,FALSE)</f>
        <v>0</v>
      </c>
      <c r="J61" s="37" t="str">
        <f>VLOOKUP(Table266[[#This Row],[V2 avain]],Table2611[#All],7,FALSE)</f>
        <v>RISK-3</v>
      </c>
      <c r="K61" s="37" t="str">
        <f>VLOOKUP(Table266[[#This Row],[V2 avain]],Table2611[#All],8,FALSE)</f>
        <v>Muuttunut</v>
      </c>
      <c r="L61" s="37" t="s">
        <v>59</v>
      </c>
      <c r="M61" s="37" t="s">
        <v>478</v>
      </c>
      <c r="N61" s="24"/>
      <c r="O61" s="2"/>
      <c r="P61" s="13"/>
    </row>
    <row r="62" spans="1:16" ht="13.95" customHeight="1" x14ac:dyDescent="0.3">
      <c r="A62" s="2"/>
      <c r="B62" s="23"/>
      <c r="C62" s="152" t="s">
        <v>1606</v>
      </c>
      <c r="D62" s="36" t="s">
        <v>25</v>
      </c>
      <c r="E62" s="37">
        <f>VLOOKUP(Table266[[#This Row],[V2 avain]],Table2611[#All],2,FALSE)</f>
        <v>0</v>
      </c>
      <c r="F62" s="37">
        <f>VLOOKUP(Table266[[#This Row],[V2 avain]],Table2611[#All],3,FALSE)</f>
        <v>0</v>
      </c>
      <c r="G62" s="37">
        <f>VLOOKUP(Table266[[#This Row],[V2 avain]],Table2611[#All],4,FALSE)</f>
        <v>0</v>
      </c>
      <c r="H62" s="37">
        <f>VLOOKUP(Table266[[#This Row],[V2 avain]],Table2611[#All],5,FALSE)</f>
        <v>0</v>
      </c>
      <c r="I62" s="37">
        <f>VLOOKUP(Table266[[#This Row],[V2 avain]],Table2611[#All],6,FALSE)</f>
        <v>0</v>
      </c>
      <c r="J62" s="37" t="str">
        <f>VLOOKUP(Table266[[#This Row],[V2 avain]],Table2611[#All],7,FALSE)</f>
        <v>SITUATION</v>
      </c>
      <c r="K62" s="37" t="str">
        <f>VLOOKUP(Table266[[#This Row],[V2 avain]],Table2611[#All],8,FALSE)</f>
        <v>Muuttunut</v>
      </c>
      <c r="L62" s="37" t="s">
        <v>25</v>
      </c>
      <c r="M62" s="37" t="s">
        <v>478</v>
      </c>
      <c r="N62" s="24"/>
      <c r="O62" s="2"/>
      <c r="P62" s="13"/>
    </row>
    <row r="63" spans="1:16" ht="13.95" customHeight="1" x14ac:dyDescent="0.3">
      <c r="A63" s="2"/>
      <c r="B63" s="23"/>
      <c r="C63" s="152" t="s">
        <v>1607</v>
      </c>
      <c r="D63" s="36" t="s">
        <v>60</v>
      </c>
      <c r="E63" s="37">
        <f>VLOOKUP(Table266[[#This Row],[V2 avain]],Table2611[#All],2,FALSE)</f>
        <v>0</v>
      </c>
      <c r="F63" s="37">
        <f>VLOOKUP(Table266[[#This Row],[V2 avain]],Table2611[#All],3,FALSE)</f>
        <v>0</v>
      </c>
      <c r="G63" s="37">
        <f>VLOOKUP(Table266[[#This Row],[V2 avain]],Table2611[#All],4,FALSE)</f>
        <v>0</v>
      </c>
      <c r="H63" s="37">
        <f>VLOOKUP(Table266[[#This Row],[V2 avain]],Table2611[#All],5,FALSE)</f>
        <v>0</v>
      </c>
      <c r="I63" s="37">
        <f>VLOOKUP(Table266[[#This Row],[V2 avain]],Table2611[#All],6,FALSE)</f>
        <v>0</v>
      </c>
      <c r="J63" s="37" t="str">
        <f>VLOOKUP(Table266[[#This Row],[V2 avain]],Table2611[#All],7,FALSE)</f>
        <v>SITUATION-1</v>
      </c>
      <c r="K63" s="37" t="str">
        <f>VLOOKUP(Table266[[#This Row],[V2 avain]],Table2611[#All],8,FALSE)</f>
        <v>Muuttunut</v>
      </c>
      <c r="L63" s="37" t="s">
        <v>60</v>
      </c>
      <c r="M63" s="37" t="s">
        <v>478</v>
      </c>
      <c r="N63" s="24"/>
      <c r="O63" s="2"/>
      <c r="P63" s="13"/>
    </row>
    <row r="64" spans="1:16" ht="13.95" customHeight="1" x14ac:dyDescent="0.3">
      <c r="A64" s="2"/>
      <c r="B64" s="23"/>
      <c r="C64" s="152" t="s">
        <v>1608</v>
      </c>
      <c r="D64" s="36" t="s">
        <v>61</v>
      </c>
      <c r="E64" s="37">
        <f>VLOOKUP(Table266[[#This Row],[V2 avain]],Table2611[#All],2,FALSE)</f>
        <v>0</v>
      </c>
      <c r="F64" s="37">
        <f>VLOOKUP(Table266[[#This Row],[V2 avain]],Table2611[#All],3,FALSE)</f>
        <v>0</v>
      </c>
      <c r="G64" s="37">
        <f>VLOOKUP(Table266[[#This Row],[V2 avain]],Table2611[#All],4,FALSE)</f>
        <v>0</v>
      </c>
      <c r="H64" s="37">
        <f>VLOOKUP(Table266[[#This Row],[V2 avain]],Table2611[#All],5,FALSE)</f>
        <v>0</v>
      </c>
      <c r="I64" s="37">
        <f>VLOOKUP(Table266[[#This Row],[V2 avain]],Table2611[#All],6,FALSE)</f>
        <v>0</v>
      </c>
      <c r="J64" s="37" t="str">
        <f>VLOOKUP(Table266[[#This Row],[V2 avain]],Table2611[#All],7,FALSE)</f>
        <v>SITUATION-2</v>
      </c>
      <c r="K64" s="37" t="str">
        <f>VLOOKUP(Table266[[#This Row],[V2 avain]],Table2611[#All],8,FALSE)</f>
        <v>Muuttunut</v>
      </c>
      <c r="L64" s="37" t="s">
        <v>61</v>
      </c>
      <c r="M64" s="37" t="s">
        <v>478</v>
      </c>
      <c r="N64" s="24"/>
      <c r="O64" s="2"/>
      <c r="P64" s="13"/>
    </row>
    <row r="65" spans="1:16" ht="13.95" customHeight="1" x14ac:dyDescent="0.3">
      <c r="A65" s="2"/>
      <c r="B65" s="23"/>
      <c r="C65" s="152" t="s">
        <v>1609</v>
      </c>
      <c r="D65" s="36" t="s">
        <v>62</v>
      </c>
      <c r="E65" s="37">
        <f>VLOOKUP(Table266[[#This Row],[V2 avain]],Table2611[#All],2,FALSE)</f>
        <v>0</v>
      </c>
      <c r="F65" s="37">
        <f>VLOOKUP(Table266[[#This Row],[V2 avain]],Table2611[#All],3,FALSE)</f>
        <v>0</v>
      </c>
      <c r="G65" s="37">
        <f>VLOOKUP(Table266[[#This Row],[V2 avain]],Table2611[#All],4,FALSE)</f>
        <v>0</v>
      </c>
      <c r="H65" s="37">
        <f>VLOOKUP(Table266[[#This Row],[V2 avain]],Table2611[#All],5,FALSE)</f>
        <v>0</v>
      </c>
      <c r="I65" s="37">
        <f>VLOOKUP(Table266[[#This Row],[V2 avain]],Table2611[#All],6,FALSE)</f>
        <v>0</v>
      </c>
      <c r="J65" s="37" t="str">
        <f>VLOOKUP(Table266[[#This Row],[V2 avain]],Table2611[#All],7,FALSE)</f>
        <v>SITUATION-3</v>
      </c>
      <c r="K65" s="37" t="str">
        <f>VLOOKUP(Table266[[#This Row],[V2 avain]],Table2611[#All],8,FALSE)</f>
        <v>Muuttunut</v>
      </c>
      <c r="L65" s="37" t="s">
        <v>62</v>
      </c>
      <c r="M65" s="37" t="s">
        <v>478</v>
      </c>
      <c r="N65" s="24"/>
      <c r="O65" s="2"/>
      <c r="P65" s="13"/>
    </row>
    <row r="66" spans="1:16" ht="13.95" customHeight="1" x14ac:dyDescent="0.3">
      <c r="A66" s="2"/>
      <c r="B66" s="23"/>
      <c r="C66" s="152" t="s">
        <v>1610</v>
      </c>
      <c r="D66" s="36" t="s">
        <v>63</v>
      </c>
      <c r="E66" s="37">
        <f>VLOOKUP(Table266[[#This Row],[V2 avain]],Table2611[#All],2,FALSE)</f>
        <v>0</v>
      </c>
      <c r="F66" s="37">
        <f>VLOOKUP(Table266[[#This Row],[V2 avain]],Table2611[#All],3,FALSE)</f>
        <v>0</v>
      </c>
      <c r="G66" s="37">
        <f>VLOOKUP(Table266[[#This Row],[V2 avain]],Table2611[#All],4,FALSE)</f>
        <v>0</v>
      </c>
      <c r="H66" s="37">
        <f>VLOOKUP(Table266[[#This Row],[V2 avain]],Table2611[#All],5,FALSE)</f>
        <v>0</v>
      </c>
      <c r="I66" s="37">
        <f>VLOOKUP(Table266[[#This Row],[V2 avain]],Table2611[#All],6,FALSE)</f>
        <v>0</v>
      </c>
      <c r="J66" s="37" t="str">
        <f>VLOOKUP(Table266[[#This Row],[V2 avain]],Table2611[#All],7,FALSE)</f>
        <v>SITUATION-4</v>
      </c>
      <c r="K66" s="37" t="str">
        <f>VLOOKUP(Table266[[#This Row],[V2 avain]],Table2611[#All],8,FALSE)</f>
        <v>Muuttunut</v>
      </c>
      <c r="L66" s="37" t="s">
        <v>63</v>
      </c>
      <c r="M66" s="37" t="s">
        <v>478</v>
      </c>
      <c r="N66" s="24"/>
      <c r="O66" s="2"/>
      <c r="P66" s="13"/>
    </row>
    <row r="67" spans="1:16" ht="13.95" customHeight="1" x14ac:dyDescent="0.3">
      <c r="A67" s="2"/>
      <c r="B67" s="23"/>
      <c r="C67" s="152" t="s">
        <v>1611</v>
      </c>
      <c r="D67" s="36" t="s">
        <v>29</v>
      </c>
      <c r="E67" s="37">
        <f>VLOOKUP(Table266[[#This Row],[V2 avain]],Table2611[#All],2,FALSE)</f>
        <v>0</v>
      </c>
      <c r="F67" s="37">
        <f>VLOOKUP(Table266[[#This Row],[V2 avain]],Table2611[#All],3,FALSE)</f>
        <v>0</v>
      </c>
      <c r="G67" s="37">
        <f>VLOOKUP(Table266[[#This Row],[V2 avain]],Table2611[#All],4,FALSE)</f>
        <v>0</v>
      </c>
      <c r="H67" s="37">
        <f>VLOOKUP(Table266[[#This Row],[V2 avain]],Table2611[#All],5,FALSE)</f>
        <v>0</v>
      </c>
      <c r="I67" s="37">
        <f>VLOOKUP(Table266[[#This Row],[V2 avain]],Table2611[#All],6,FALSE)</f>
        <v>0</v>
      </c>
      <c r="J67" s="37" t="str">
        <f>VLOOKUP(Table266[[#This Row],[V2 avain]],Table2611[#All],7,FALSE)</f>
        <v>DEPENDENCIES</v>
      </c>
      <c r="K67" s="37" t="str">
        <f>VLOOKUP(Table266[[#This Row],[V2 avain]],Table2611[#All],8,FALSE)</f>
        <v>Muuttunut</v>
      </c>
      <c r="L67" s="37" t="s">
        <v>29</v>
      </c>
      <c r="M67" s="37" t="s">
        <v>478</v>
      </c>
      <c r="N67" s="24"/>
      <c r="O67" s="2"/>
      <c r="P67" s="13"/>
    </row>
    <row r="68" spans="1:16" ht="13.95" customHeight="1" x14ac:dyDescent="0.3">
      <c r="A68" s="2"/>
      <c r="B68" s="23"/>
      <c r="C68" s="152" t="s">
        <v>1612</v>
      </c>
      <c r="D68" s="36" t="s">
        <v>64</v>
      </c>
      <c r="E68" s="37">
        <f>VLOOKUP(Table266[[#This Row],[V2 avain]],Table2611[#All],2,FALSE)</f>
        <v>0</v>
      </c>
      <c r="F68" s="37">
        <f>VLOOKUP(Table266[[#This Row],[V2 avain]],Table2611[#All],3,FALSE)</f>
        <v>0</v>
      </c>
      <c r="G68" s="37">
        <f>VLOOKUP(Table266[[#This Row],[V2 avain]],Table2611[#All],4,FALSE)</f>
        <v>0</v>
      </c>
      <c r="H68" s="37">
        <f>VLOOKUP(Table266[[#This Row],[V2 avain]],Table2611[#All],5,FALSE)</f>
        <v>0</v>
      </c>
      <c r="I68" s="37">
        <f>VLOOKUP(Table266[[#This Row],[V2 avain]],Table2611[#All],6,FALSE)</f>
        <v>0</v>
      </c>
      <c r="J68" s="37" t="str">
        <f>VLOOKUP(Table266[[#This Row],[V2 avain]],Table2611[#All],7,FALSE)</f>
        <v>DEPENDENCIES-1</v>
      </c>
      <c r="K68" s="37" t="str">
        <f>VLOOKUP(Table266[[#This Row],[V2 avain]],Table2611[#All],8,FALSE)</f>
        <v>Muuttunut</v>
      </c>
      <c r="L68" s="37" t="s">
        <v>64</v>
      </c>
      <c r="M68" s="37" t="s">
        <v>478</v>
      </c>
      <c r="N68" s="24"/>
      <c r="O68" s="2"/>
      <c r="P68" s="13"/>
    </row>
    <row r="69" spans="1:16" ht="13.95" customHeight="1" x14ac:dyDescent="0.3">
      <c r="A69" s="2"/>
      <c r="B69" s="23"/>
      <c r="C69" s="152" t="s">
        <v>1613</v>
      </c>
      <c r="D69" s="36" t="s">
        <v>65</v>
      </c>
      <c r="E69" s="37">
        <f>VLOOKUP(Table266[[#This Row],[V2 avain]],Table2611[#All],2,FALSE)</f>
        <v>0</v>
      </c>
      <c r="F69" s="37">
        <f>VLOOKUP(Table266[[#This Row],[V2 avain]],Table2611[#All],3,FALSE)</f>
        <v>0</v>
      </c>
      <c r="G69" s="37">
        <f>VLOOKUP(Table266[[#This Row],[V2 avain]],Table2611[#All],4,FALSE)</f>
        <v>0</v>
      </c>
      <c r="H69" s="37">
        <f>VLOOKUP(Table266[[#This Row],[V2 avain]],Table2611[#All],5,FALSE)</f>
        <v>0</v>
      </c>
      <c r="I69" s="37">
        <f>VLOOKUP(Table266[[#This Row],[V2 avain]],Table2611[#All],6,FALSE)</f>
        <v>0</v>
      </c>
      <c r="J69" s="37" t="str">
        <f>VLOOKUP(Table266[[#This Row],[V2 avain]],Table2611[#All],7,FALSE)</f>
        <v>DEPENDENCIES-2</v>
      </c>
      <c r="K69" s="37" t="str">
        <f>VLOOKUP(Table266[[#This Row],[V2 avain]],Table2611[#All],8,FALSE)</f>
        <v>Muuttunut</v>
      </c>
      <c r="L69" s="37" t="s">
        <v>65</v>
      </c>
      <c r="M69" s="37" t="s">
        <v>478</v>
      </c>
      <c r="N69" s="24"/>
      <c r="O69" s="2"/>
      <c r="P69" s="13"/>
    </row>
    <row r="70" spans="1:16" ht="13.95" customHeight="1" x14ac:dyDescent="0.3">
      <c r="A70" s="2"/>
      <c r="B70" s="23"/>
      <c r="C70" s="152" t="s">
        <v>1614</v>
      </c>
      <c r="D70" s="36" t="s">
        <v>66</v>
      </c>
      <c r="E70" s="37">
        <f>VLOOKUP(Table266[[#This Row],[V2 avain]],Table2611[#All],2,FALSE)</f>
        <v>0</v>
      </c>
      <c r="F70" s="37">
        <f>VLOOKUP(Table266[[#This Row],[V2 avain]],Table2611[#All],3,FALSE)</f>
        <v>0</v>
      </c>
      <c r="G70" s="37">
        <f>VLOOKUP(Table266[[#This Row],[V2 avain]],Table2611[#All],4,FALSE)</f>
        <v>0</v>
      </c>
      <c r="H70" s="37">
        <f>VLOOKUP(Table266[[#This Row],[V2 avain]],Table2611[#All],5,FALSE)</f>
        <v>0</v>
      </c>
      <c r="I70" s="37">
        <f>VLOOKUP(Table266[[#This Row],[V2 avain]],Table2611[#All],6,FALSE)</f>
        <v>0</v>
      </c>
      <c r="J70" s="37" t="str">
        <f>VLOOKUP(Table266[[#This Row],[V2 avain]],Table2611[#All],7,FALSE)</f>
        <v>DEPENDENCIES-3</v>
      </c>
      <c r="K70" s="37" t="str">
        <f>VLOOKUP(Table266[[#This Row],[V2 avain]],Table2611[#All],8,FALSE)</f>
        <v>Muuttunut</v>
      </c>
      <c r="L70" s="37" t="s">
        <v>66</v>
      </c>
      <c r="M70" s="37" t="s">
        <v>478</v>
      </c>
      <c r="N70" s="24"/>
      <c r="O70" s="2"/>
      <c r="P70" s="13"/>
    </row>
    <row r="71" spans="1:16" ht="13.95" customHeight="1" x14ac:dyDescent="0.3">
      <c r="A71" s="2"/>
      <c r="B71" s="23"/>
      <c r="C71" s="152" t="s">
        <v>1615</v>
      </c>
      <c r="D71" s="36" t="s">
        <v>20</v>
      </c>
      <c r="E71" s="37">
        <f>VLOOKUP(Table266[[#This Row],[V2 avain]],Table2611[#All],2,FALSE)</f>
        <v>0</v>
      </c>
      <c r="F71" s="37">
        <f>VLOOKUP(Table266[[#This Row],[V2 avain]],Table2611[#All],3,FALSE)</f>
        <v>0</v>
      </c>
      <c r="G71" s="37">
        <f>VLOOKUP(Table266[[#This Row],[V2 avain]],Table2611[#All],4,FALSE)</f>
        <v>0</v>
      </c>
      <c r="H71" s="37">
        <f>VLOOKUP(Table266[[#This Row],[V2 avain]],Table2611[#All],5,FALSE)</f>
        <v>0</v>
      </c>
      <c r="I71" s="37">
        <f>VLOOKUP(Table266[[#This Row],[V2 avain]],Table2611[#All],6,FALSE)</f>
        <v>0</v>
      </c>
      <c r="J71" s="37" t="str">
        <f>VLOOKUP(Table266[[#This Row],[V2 avain]],Table2611[#All],7,FALSE)</f>
        <v>THREAT</v>
      </c>
      <c r="K71" s="37" t="str">
        <f>VLOOKUP(Table266[[#This Row],[V2 avain]],Table2611[#All],8,FALSE)</f>
        <v>Muuttunut</v>
      </c>
      <c r="L71" s="37" t="s">
        <v>20</v>
      </c>
      <c r="M71" s="37" t="s">
        <v>478</v>
      </c>
      <c r="N71" s="24"/>
      <c r="O71" s="2"/>
      <c r="P71" s="13"/>
    </row>
    <row r="72" spans="1:16" ht="13.95" customHeight="1" x14ac:dyDescent="0.3">
      <c r="A72" s="2"/>
      <c r="B72" s="23"/>
      <c r="C72" s="152" t="s">
        <v>1616</v>
      </c>
      <c r="D72" s="36" t="s">
        <v>67</v>
      </c>
      <c r="E72" s="37">
        <f>VLOOKUP(Table266[[#This Row],[V2 avain]],Table2611[#All],2,FALSE)</f>
        <v>0</v>
      </c>
      <c r="F72" s="37">
        <f>VLOOKUP(Table266[[#This Row],[V2 avain]],Table2611[#All],3,FALSE)</f>
        <v>0</v>
      </c>
      <c r="G72" s="37">
        <f>VLOOKUP(Table266[[#This Row],[V2 avain]],Table2611[#All],4,FALSE)</f>
        <v>0</v>
      </c>
      <c r="H72" s="37">
        <f>VLOOKUP(Table266[[#This Row],[V2 avain]],Table2611[#All],5,FALSE)</f>
        <v>0</v>
      </c>
      <c r="I72" s="37">
        <f>VLOOKUP(Table266[[#This Row],[V2 avain]],Table2611[#All],6,FALSE)</f>
        <v>0</v>
      </c>
      <c r="J72" s="37" t="str">
        <f>VLOOKUP(Table266[[#This Row],[V2 avain]],Table2611[#All],7,FALSE)</f>
        <v>THREAT-2</v>
      </c>
      <c r="K72" s="37" t="str">
        <f>VLOOKUP(Table266[[#This Row],[V2 avain]],Table2611[#All],8,FALSE)</f>
        <v>Muuttunut</v>
      </c>
      <c r="L72" s="37" t="s">
        <v>67</v>
      </c>
      <c r="M72" s="37" t="s">
        <v>478</v>
      </c>
      <c r="N72" s="24"/>
      <c r="O72" s="2"/>
      <c r="P72" s="13"/>
    </row>
    <row r="73" spans="1:16" ht="13.95" customHeight="1" x14ac:dyDescent="0.3">
      <c r="A73" s="2"/>
      <c r="B73" s="23"/>
      <c r="C73" s="152" t="s">
        <v>1617</v>
      </c>
      <c r="D73" s="36" t="s">
        <v>68</v>
      </c>
      <c r="E73" s="37">
        <f>VLOOKUP(Table266[[#This Row],[V2 avain]],Table2611[#All],2,FALSE)</f>
        <v>0</v>
      </c>
      <c r="F73" s="37">
        <f>VLOOKUP(Table266[[#This Row],[V2 avain]],Table2611[#All],3,FALSE)</f>
        <v>0</v>
      </c>
      <c r="G73" s="37">
        <f>VLOOKUP(Table266[[#This Row],[V2 avain]],Table2611[#All],4,FALSE)</f>
        <v>0</v>
      </c>
      <c r="H73" s="37">
        <f>VLOOKUP(Table266[[#This Row],[V2 avain]],Table2611[#All],5,FALSE)</f>
        <v>0</v>
      </c>
      <c r="I73" s="37">
        <f>VLOOKUP(Table266[[#This Row],[V2 avain]],Table2611[#All],6,FALSE)</f>
        <v>0</v>
      </c>
      <c r="J73" s="37" t="str">
        <f>VLOOKUP(Table266[[#This Row],[V2 avain]],Table2611[#All],7,FALSE)</f>
        <v>THREAT-1</v>
      </c>
      <c r="K73" s="37" t="str">
        <f>VLOOKUP(Table266[[#This Row],[V2 avain]],Table2611[#All],8,FALSE)</f>
        <v>Muuttunut</v>
      </c>
      <c r="L73" s="37" t="s">
        <v>68</v>
      </c>
      <c r="M73" s="37" t="s">
        <v>478</v>
      </c>
      <c r="N73" s="24"/>
      <c r="O73" s="2"/>
      <c r="P73" s="13"/>
    </row>
    <row r="74" spans="1:16" ht="13.95" customHeight="1" x14ac:dyDescent="0.3">
      <c r="A74" s="2"/>
      <c r="B74" s="23"/>
      <c r="C74" s="152" t="s">
        <v>1618</v>
      </c>
      <c r="D74" s="36" t="s">
        <v>69</v>
      </c>
      <c r="E74" s="37">
        <f>VLOOKUP(Table266[[#This Row],[V2 avain]],Table2611[#All],2,FALSE)</f>
        <v>0</v>
      </c>
      <c r="F74" s="37">
        <f>VLOOKUP(Table266[[#This Row],[V2 avain]],Table2611[#All],3,FALSE)</f>
        <v>0</v>
      </c>
      <c r="G74" s="37">
        <f>VLOOKUP(Table266[[#This Row],[V2 avain]],Table2611[#All],4,FALSE)</f>
        <v>0</v>
      </c>
      <c r="H74" s="37">
        <f>VLOOKUP(Table266[[#This Row],[V2 avain]],Table2611[#All],5,FALSE)</f>
        <v>0</v>
      </c>
      <c r="I74" s="37">
        <f>VLOOKUP(Table266[[#This Row],[V2 avain]],Table2611[#All],6,FALSE)</f>
        <v>0</v>
      </c>
      <c r="J74" s="37" t="str">
        <f>VLOOKUP(Table266[[#This Row],[V2 avain]],Table2611[#All],7,FALSE)</f>
        <v>THREAT-3</v>
      </c>
      <c r="K74" s="37" t="str">
        <f>VLOOKUP(Table266[[#This Row],[V2 avain]],Table2611[#All],8,FALSE)</f>
        <v>Muuttunut</v>
      </c>
      <c r="L74" s="37" t="s">
        <v>69</v>
      </c>
      <c r="M74" s="37" t="s">
        <v>478</v>
      </c>
      <c r="N74" s="24"/>
      <c r="O74" s="2"/>
      <c r="P74" s="13"/>
    </row>
    <row r="75" spans="1:16" ht="13.95" customHeight="1" x14ac:dyDescent="0.3">
      <c r="A75" s="2"/>
      <c r="B75" s="23"/>
      <c r="C75" s="152" t="s">
        <v>1619</v>
      </c>
      <c r="D75" s="36" t="s">
        <v>31</v>
      </c>
      <c r="E75" s="37">
        <f>VLOOKUP(Table266[[#This Row],[V2 avain]],Table2611[#All],2,FALSE)</f>
        <v>0</v>
      </c>
      <c r="F75" s="37">
        <f>VLOOKUP(Table266[[#This Row],[V2 avain]],Table2611[#All],3,FALSE)</f>
        <v>0</v>
      </c>
      <c r="G75" s="37">
        <f>VLOOKUP(Table266[[#This Row],[V2 avain]],Table2611[#All],4,FALSE)</f>
        <v>0</v>
      </c>
      <c r="H75" s="37">
        <f>VLOOKUP(Table266[[#This Row],[V2 avain]],Table2611[#All],5,FALSE)</f>
        <v>0</v>
      </c>
      <c r="I75" s="37">
        <f>VLOOKUP(Table266[[#This Row],[V2 avain]],Table2611[#All],6,FALSE)</f>
        <v>0</v>
      </c>
      <c r="J75" s="37" t="str">
        <f>VLOOKUP(Table266[[#This Row],[V2 avain]],Table2611[#All],7,FALSE)</f>
        <v>WORKFORCE</v>
      </c>
      <c r="K75" s="37" t="str">
        <f>VLOOKUP(Table266[[#This Row],[V2 avain]],Table2611[#All],8,FALSE)</f>
        <v>Muuttunut</v>
      </c>
      <c r="L75" s="37" t="s">
        <v>31</v>
      </c>
      <c r="M75" s="37" t="s">
        <v>478</v>
      </c>
      <c r="N75" s="24"/>
      <c r="O75" s="2"/>
      <c r="P75" s="13"/>
    </row>
    <row r="76" spans="1:16" ht="13.95" customHeight="1" x14ac:dyDescent="0.3">
      <c r="A76" s="2"/>
      <c r="B76" s="23"/>
      <c r="C76" s="152" t="s">
        <v>1620</v>
      </c>
      <c r="D76" s="36" t="s">
        <v>70</v>
      </c>
      <c r="E76" s="37">
        <f>VLOOKUP(Table266[[#This Row],[V2 avain]],Table2611[#All],2,FALSE)</f>
        <v>0</v>
      </c>
      <c r="F76" s="37">
        <f>VLOOKUP(Table266[[#This Row],[V2 avain]],Table2611[#All],3,FALSE)</f>
        <v>0</v>
      </c>
      <c r="G76" s="37">
        <f>VLOOKUP(Table266[[#This Row],[V2 avain]],Table2611[#All],4,FALSE)</f>
        <v>0</v>
      </c>
      <c r="H76" s="37">
        <f>VLOOKUP(Table266[[#This Row],[V2 avain]],Table2611[#All],5,FALSE)</f>
        <v>0</v>
      </c>
      <c r="I76" s="37">
        <f>VLOOKUP(Table266[[#This Row],[V2 avain]],Table2611[#All],6,FALSE)</f>
        <v>0</v>
      </c>
      <c r="J76" s="37" t="str">
        <f>VLOOKUP(Table266[[#This Row],[V2 avain]],Table2611[#All],7,FALSE)</f>
        <v>WORKFORCE-1</v>
      </c>
      <c r="K76" s="37" t="str">
        <f>VLOOKUP(Table266[[#This Row],[V2 avain]],Table2611[#All],8,FALSE)</f>
        <v>Muuttunut</v>
      </c>
      <c r="L76" s="37" t="s">
        <v>70</v>
      </c>
      <c r="M76" s="37" t="s">
        <v>478</v>
      </c>
      <c r="N76" s="24"/>
      <c r="O76" s="2"/>
      <c r="P76" s="13"/>
    </row>
    <row r="77" spans="1:16" ht="13.95" customHeight="1" x14ac:dyDescent="0.3">
      <c r="A77" s="2"/>
      <c r="B77" s="23"/>
      <c r="C77" s="152" t="s">
        <v>1621</v>
      </c>
      <c r="D77" s="36" t="s">
        <v>71</v>
      </c>
      <c r="E77" s="37">
        <f>VLOOKUP(Table266[[#This Row],[V2 avain]],Table2611[#All],2,FALSE)</f>
        <v>0</v>
      </c>
      <c r="F77" s="37">
        <f>VLOOKUP(Table266[[#This Row],[V2 avain]],Table2611[#All],3,FALSE)</f>
        <v>0</v>
      </c>
      <c r="G77" s="37">
        <f>VLOOKUP(Table266[[#This Row],[V2 avain]],Table2611[#All],4,FALSE)</f>
        <v>0</v>
      </c>
      <c r="H77" s="37">
        <f>VLOOKUP(Table266[[#This Row],[V2 avain]],Table2611[#All],5,FALSE)</f>
        <v>0</v>
      </c>
      <c r="I77" s="37">
        <f>VLOOKUP(Table266[[#This Row],[V2 avain]],Table2611[#All],6,FALSE)</f>
        <v>0</v>
      </c>
      <c r="J77" s="37" t="str">
        <f>VLOOKUP(Table266[[#This Row],[V2 avain]],Table2611[#All],7,FALSE)</f>
        <v>WORKFORCE-2</v>
      </c>
      <c r="K77" s="37" t="str">
        <f>VLOOKUP(Table266[[#This Row],[V2 avain]],Table2611[#All],8,FALSE)</f>
        <v>Muuttunut</v>
      </c>
      <c r="L77" s="37" t="s">
        <v>71</v>
      </c>
      <c r="M77" s="37" t="s">
        <v>478</v>
      </c>
      <c r="N77" s="24"/>
      <c r="O77" s="2"/>
      <c r="P77" s="13"/>
    </row>
    <row r="78" spans="1:16" ht="13.95" customHeight="1" x14ac:dyDescent="0.3">
      <c r="A78" s="2"/>
      <c r="B78" s="23"/>
      <c r="C78" s="152" t="s">
        <v>1622</v>
      </c>
      <c r="D78" s="36" t="s">
        <v>72</v>
      </c>
      <c r="E78" s="37">
        <f>VLOOKUP(Table266[[#This Row],[V2 avain]],Table2611[#All],2,FALSE)</f>
        <v>0</v>
      </c>
      <c r="F78" s="37">
        <f>VLOOKUP(Table266[[#This Row],[V2 avain]],Table2611[#All],3,FALSE)</f>
        <v>0</v>
      </c>
      <c r="G78" s="37">
        <f>VLOOKUP(Table266[[#This Row],[V2 avain]],Table2611[#All],4,FALSE)</f>
        <v>0</v>
      </c>
      <c r="H78" s="37">
        <f>VLOOKUP(Table266[[#This Row],[V2 avain]],Table2611[#All],5,FALSE)</f>
        <v>0</v>
      </c>
      <c r="I78" s="37">
        <f>VLOOKUP(Table266[[#This Row],[V2 avain]],Table2611[#All],6,FALSE)</f>
        <v>0</v>
      </c>
      <c r="J78" s="37" t="str">
        <f>VLOOKUP(Table266[[#This Row],[V2 avain]],Table2611[#All],7,FALSE)</f>
        <v>WORKFORCE-3</v>
      </c>
      <c r="K78" s="37" t="str">
        <f>VLOOKUP(Table266[[#This Row],[V2 avain]],Table2611[#All],8,FALSE)</f>
        <v>Muuttunut</v>
      </c>
      <c r="L78" s="37" t="s">
        <v>72</v>
      </c>
      <c r="M78" s="37" t="s">
        <v>478</v>
      </c>
      <c r="N78" s="24"/>
      <c r="O78" s="2"/>
      <c r="P78" s="13"/>
    </row>
    <row r="79" spans="1:16" ht="13.95" customHeight="1" x14ac:dyDescent="0.3">
      <c r="A79" s="2"/>
      <c r="B79" s="23"/>
      <c r="C79" s="152" t="s">
        <v>1623</v>
      </c>
      <c r="D79" s="36" t="s">
        <v>73</v>
      </c>
      <c r="E79" s="37">
        <f>VLOOKUP(Table266[[#This Row],[V2 avain]],Table2611[#All],2,FALSE)</f>
        <v>0</v>
      </c>
      <c r="F79" s="37">
        <f>VLOOKUP(Table266[[#This Row],[V2 avain]],Table2611[#All],3,FALSE)</f>
        <v>0</v>
      </c>
      <c r="G79" s="37">
        <f>VLOOKUP(Table266[[#This Row],[V2 avain]],Table2611[#All],4,FALSE)</f>
        <v>0</v>
      </c>
      <c r="H79" s="37">
        <f>VLOOKUP(Table266[[#This Row],[V2 avain]],Table2611[#All],5,FALSE)</f>
        <v>0</v>
      </c>
      <c r="I79" s="37">
        <f>VLOOKUP(Table266[[#This Row],[V2 avain]],Table2611[#All],6,FALSE)</f>
        <v>0</v>
      </c>
      <c r="J79" s="37" t="str">
        <f>VLOOKUP(Table266[[#This Row],[V2 avain]],Table2611[#All],7,FALSE)</f>
        <v>WORKFORCE-4</v>
      </c>
      <c r="K79" s="37" t="str">
        <f>VLOOKUP(Table266[[#This Row],[V2 avain]],Table2611[#All],8,FALSE)</f>
        <v>Muuttunut</v>
      </c>
      <c r="L79" s="37" t="s">
        <v>73</v>
      </c>
      <c r="M79" s="37" t="s">
        <v>478</v>
      </c>
      <c r="N79" s="24"/>
      <c r="O79" s="2"/>
      <c r="P79" s="13"/>
    </row>
    <row r="80" spans="1:16" ht="13.95" customHeight="1" x14ac:dyDescent="0.3">
      <c r="A80" s="2"/>
      <c r="B80" s="23"/>
      <c r="C80" s="152" t="s">
        <v>1624</v>
      </c>
      <c r="D80" s="36" t="s">
        <v>74</v>
      </c>
      <c r="E80" s="37">
        <f>VLOOKUP(Table266[[#This Row],[V2 avain]],Table2611[#All],2,FALSE)</f>
        <v>0</v>
      </c>
      <c r="F80" s="37">
        <f>VLOOKUP(Table266[[#This Row],[V2 avain]],Table2611[#All],3,FALSE)</f>
        <v>0</v>
      </c>
      <c r="G80" s="37">
        <f>VLOOKUP(Table266[[#This Row],[V2 avain]],Table2611[#All],4,FALSE)</f>
        <v>0</v>
      </c>
      <c r="H80" s="37">
        <f>VLOOKUP(Table266[[#This Row],[V2 avain]],Table2611[#All],5,FALSE)</f>
        <v>0</v>
      </c>
      <c r="I80" s="37">
        <f>VLOOKUP(Table266[[#This Row],[V2 avain]],Table2611[#All],6,FALSE)</f>
        <v>0</v>
      </c>
      <c r="J80" s="37" t="str">
        <f>VLOOKUP(Table266[[#This Row],[V2 avain]],Table2611[#All],7,FALSE)</f>
        <v>WORKFORCE-5</v>
      </c>
      <c r="K80" s="37" t="str">
        <f>VLOOKUP(Table266[[#This Row],[V2 avain]],Table2611[#All],8,FALSE)</f>
        <v>Muuttunut</v>
      </c>
      <c r="L80" s="37" t="s">
        <v>74</v>
      </c>
      <c r="M80" s="37" t="s">
        <v>478</v>
      </c>
      <c r="N80" s="24"/>
      <c r="O80" s="2"/>
      <c r="P80" s="13"/>
    </row>
    <row r="81" spans="1:16" ht="13.95" customHeight="1" x14ac:dyDescent="0.3">
      <c r="A81" s="2"/>
      <c r="B81" s="23"/>
      <c r="C81" s="152" t="s">
        <v>1625</v>
      </c>
      <c r="D81" s="34" t="s">
        <v>75</v>
      </c>
      <c r="E81" s="39">
        <f>VLOOKUP(Table266[[#This Row],[V2 avain]],Table2611[#All],2,FALSE)</f>
        <v>0</v>
      </c>
      <c r="F81" s="40">
        <f>VLOOKUP(Table266[[#This Row],[V2 avain]],Table2611[#All],3,FALSE)</f>
        <v>0</v>
      </c>
      <c r="G81" s="40">
        <f>VLOOKUP(Table266[[#This Row],[V2 avain]],Table2611[#All],4,FALSE)</f>
        <v>0</v>
      </c>
      <c r="H81" s="40">
        <f>VLOOKUP(Table266[[#This Row],[V2 avain]],Table2611[#All],5,FALSE)</f>
        <v>0</v>
      </c>
      <c r="I81" s="40">
        <f>VLOOKUP(Table266[[#This Row],[V2 avain]],Table2611[#All],6,FALSE)</f>
        <v>0</v>
      </c>
      <c r="J81" s="40" t="str">
        <f>VLOOKUP(Table266[[#This Row],[V2 avain]],Table2611[#All],7,FALSE)</f>
        <v>ACCESS-1a</v>
      </c>
      <c r="K81" s="158" t="str">
        <f>VLOOKUP(Table266[[#This Row],[V2 avain]],Table2611[#All],8,FALSE)</f>
        <v>Vastaava</v>
      </c>
      <c r="L81" t="s">
        <v>75</v>
      </c>
      <c r="M81" t="s">
        <v>467</v>
      </c>
      <c r="N81" s="24"/>
      <c r="O81" s="2"/>
      <c r="P81" s="13"/>
    </row>
    <row r="82" spans="1:16" ht="13.95" customHeight="1" x14ac:dyDescent="0.3">
      <c r="A82" s="2"/>
      <c r="B82" s="23"/>
      <c r="C82" s="152" t="s">
        <v>1626</v>
      </c>
      <c r="D82" s="34" t="s">
        <v>76</v>
      </c>
      <c r="E82" s="39">
        <f>VLOOKUP(Table266[[#This Row],[V2 avain]],Table2611[#All],2,FALSE)</f>
        <v>0</v>
      </c>
      <c r="F82" s="40">
        <f>VLOOKUP(Table266[[#This Row],[V2 avain]],Table2611[#All],3,FALSE)</f>
        <v>0</v>
      </c>
      <c r="G82" s="40">
        <f>VLOOKUP(Table266[[#This Row],[V2 avain]],Table2611[#All],4,FALSE)</f>
        <v>0</v>
      </c>
      <c r="H82" s="40">
        <f>VLOOKUP(Table266[[#This Row],[V2 avain]],Table2611[#All],5,FALSE)</f>
        <v>0</v>
      </c>
      <c r="I82" s="40">
        <f>VLOOKUP(Table266[[#This Row],[V2 avain]],Table2611[#All],6,FALSE)</f>
        <v>0</v>
      </c>
      <c r="J82" s="40" t="str">
        <f>VLOOKUP(Table266[[#This Row],[V2 avain]],Table2611[#All],7,FALSE)</f>
        <v>ACCESS-1b</v>
      </c>
      <c r="K82" s="158" t="str">
        <f>VLOOKUP(Table266[[#This Row],[V2 avain]],Table2611[#All],8,FALSE)</f>
        <v>Vastaava</v>
      </c>
      <c r="L82" t="s">
        <v>76</v>
      </c>
      <c r="M82" t="s">
        <v>467</v>
      </c>
      <c r="N82" s="24"/>
      <c r="O82" s="2"/>
      <c r="P82" s="13"/>
    </row>
    <row r="83" spans="1:16" ht="13.95" customHeight="1" x14ac:dyDescent="0.3">
      <c r="A83" s="2"/>
      <c r="B83" s="23"/>
      <c r="C83" s="152" t="s">
        <v>1627</v>
      </c>
      <c r="D83" s="34" t="s">
        <v>77</v>
      </c>
      <c r="E83" s="39">
        <f>VLOOKUP(Table266[[#This Row],[V2 avain]],Table2611[#All],2,FALSE)</f>
        <v>0</v>
      </c>
      <c r="F83" s="40">
        <f>VLOOKUP(Table266[[#This Row],[V2 avain]],Table2611[#All],3,FALSE)</f>
        <v>0</v>
      </c>
      <c r="G83" s="40">
        <f>VLOOKUP(Table266[[#This Row],[V2 avain]],Table2611[#All],4,FALSE)</f>
        <v>0</v>
      </c>
      <c r="H83" s="40">
        <f>VLOOKUP(Table266[[#This Row],[V2 avain]],Table2611[#All],5,FALSE)</f>
        <v>0</v>
      </c>
      <c r="I83" s="40">
        <f>VLOOKUP(Table266[[#This Row],[V2 avain]],Table2611[#All],6,FALSE)</f>
        <v>0</v>
      </c>
      <c r="J83" s="40" t="str">
        <f>VLOOKUP(Table266[[#This Row],[V2 avain]],Table2611[#All],7,FALSE)</f>
        <v>ACCESS-1c</v>
      </c>
      <c r="K83" s="158" t="str">
        <f>VLOOKUP(Table266[[#This Row],[V2 avain]],Table2611[#All],8,FALSE)</f>
        <v>Vastaava</v>
      </c>
      <c r="L83" t="s">
        <v>77</v>
      </c>
      <c r="M83" t="s">
        <v>467</v>
      </c>
      <c r="N83" s="24"/>
      <c r="O83" s="2"/>
      <c r="P83" s="13"/>
    </row>
    <row r="84" spans="1:16" ht="13.95" customHeight="1" x14ac:dyDescent="0.3">
      <c r="A84" s="2"/>
      <c r="B84" s="23"/>
      <c r="C84" s="152" t="s">
        <v>1628</v>
      </c>
      <c r="D84" s="34" t="s">
        <v>78</v>
      </c>
      <c r="E84" s="39" t="e">
        <f>VLOOKUP(Table266[[#This Row],[V2 avain]],Table2611[#All],2,FALSE)</f>
        <v>#N/A</v>
      </c>
      <c r="F84" s="40" t="e">
        <f>VLOOKUP(Table266[[#This Row],[V2 avain]],Table2611[#All],3,FALSE)</f>
        <v>#N/A</v>
      </c>
      <c r="G84" s="40" t="e">
        <f>VLOOKUP(Table266[[#This Row],[V2 avain]],Table2611[#All],4,FALSE)</f>
        <v>#N/A</v>
      </c>
      <c r="H84" s="40" t="e">
        <f>VLOOKUP(Table266[[#This Row],[V2 avain]],Table2611[#All],5,FALSE)</f>
        <v>#N/A</v>
      </c>
      <c r="I84" s="40" t="e">
        <f>VLOOKUP(Table266[[#This Row],[V2 avain]],Table2611[#All],6,FALSE)</f>
        <v>#N/A</v>
      </c>
      <c r="J84" s="40" t="e">
        <f>VLOOKUP(Table266[[#This Row],[V2 avain]],Table2611[#All],7,FALSE)</f>
        <v>#N/A</v>
      </c>
      <c r="K84" s="158" t="e">
        <f>VLOOKUP(Table266[[#This Row],[V2 avain]],Table2611[#All],8,FALSE)</f>
        <v>#N/A</v>
      </c>
      <c r="L84"/>
      <c r="M84" t="s">
        <v>468</v>
      </c>
      <c r="N84" s="24"/>
      <c r="O84" s="2"/>
      <c r="P84" s="13"/>
    </row>
    <row r="85" spans="1:16" ht="13.95" customHeight="1" x14ac:dyDescent="0.3">
      <c r="A85" s="2"/>
      <c r="B85" s="23"/>
      <c r="C85" s="152" t="s">
        <v>1629</v>
      </c>
      <c r="D85" s="34" t="s">
        <v>79</v>
      </c>
      <c r="E85" s="39">
        <f>VLOOKUP(Table266[[#This Row],[V2 avain]],Table2611[#All],2,FALSE)</f>
        <v>0</v>
      </c>
      <c r="F85" s="40">
        <f>VLOOKUP(Table266[[#This Row],[V2 avain]],Table2611[#All],3,FALSE)</f>
        <v>0</v>
      </c>
      <c r="G85" s="40">
        <f>VLOOKUP(Table266[[#This Row],[V2 avain]],Table2611[#All],4,FALSE)</f>
        <v>0</v>
      </c>
      <c r="H85" s="40">
        <f>VLOOKUP(Table266[[#This Row],[V2 avain]],Table2611[#All],5,FALSE)</f>
        <v>0</v>
      </c>
      <c r="I85" s="40">
        <f>VLOOKUP(Table266[[#This Row],[V2 avain]],Table2611[#All],6,FALSE)</f>
        <v>0</v>
      </c>
      <c r="J85" s="40" t="str">
        <f>VLOOKUP(Table266[[#This Row],[V2 avain]],Table2611[#All],7,FALSE)</f>
        <v>ACCESS-1d</v>
      </c>
      <c r="K85" s="158" t="str">
        <f>VLOOKUP(Table266[[#This Row],[V2 avain]],Table2611[#All],8,FALSE)</f>
        <v>Muuttunut</v>
      </c>
      <c r="L85" t="s">
        <v>78</v>
      </c>
      <c r="M85" t="s">
        <v>469</v>
      </c>
      <c r="N85" s="24"/>
      <c r="O85" s="2"/>
      <c r="P85" s="13"/>
    </row>
    <row r="86" spans="1:16" ht="13.95" customHeight="1" x14ac:dyDescent="0.3">
      <c r="A86" s="2"/>
      <c r="B86" s="23"/>
      <c r="C86" s="152" t="s">
        <v>1630</v>
      </c>
      <c r="D86" s="34" t="s">
        <v>80</v>
      </c>
      <c r="E86" s="39">
        <f>VLOOKUP(Table266[[#This Row],[V2 avain]],Table2611[#All],2,FALSE)</f>
        <v>0</v>
      </c>
      <c r="F86" s="40">
        <f>VLOOKUP(Table266[[#This Row],[V2 avain]],Table2611[#All],3,FALSE)</f>
        <v>0</v>
      </c>
      <c r="G86" s="40">
        <f>VLOOKUP(Table266[[#This Row],[V2 avain]],Table2611[#All],4,FALSE)</f>
        <v>0</v>
      </c>
      <c r="H86" s="40">
        <f>VLOOKUP(Table266[[#This Row],[V2 avain]],Table2611[#All],5,FALSE)</f>
        <v>0</v>
      </c>
      <c r="I86" s="40">
        <f>VLOOKUP(Table266[[#This Row],[V2 avain]],Table2611[#All],6,FALSE)</f>
        <v>0</v>
      </c>
      <c r="J86" s="40" t="str">
        <f>VLOOKUP(Table266[[#This Row],[V2 avain]],Table2611[#All],7,FALSE)</f>
        <v>ACCESS-1f</v>
      </c>
      <c r="K86" s="158" t="str">
        <f>VLOOKUP(Table266[[#This Row],[V2 avain]],Table2611[#All],8,FALSE)</f>
        <v>Vastaava</v>
      </c>
      <c r="L86" t="s">
        <v>79</v>
      </c>
      <c r="M86" t="s">
        <v>467</v>
      </c>
      <c r="N86" s="24"/>
      <c r="O86" s="2"/>
      <c r="P86" s="13"/>
    </row>
    <row r="87" spans="1:16" ht="13.95" customHeight="1" x14ac:dyDescent="0.3">
      <c r="A87" s="2"/>
      <c r="B87" s="23"/>
      <c r="C87" s="152" t="s">
        <v>1631</v>
      </c>
      <c r="D87" s="34" t="s">
        <v>470</v>
      </c>
      <c r="E87" s="39" t="e">
        <f>VLOOKUP(Table266[[#This Row],[V2 avain]],Table2611[#All],2,FALSE)</f>
        <v>#N/A</v>
      </c>
      <c r="F87" s="40" t="e">
        <f>VLOOKUP(Table266[[#This Row],[V2 avain]],Table2611[#All],3,FALSE)</f>
        <v>#N/A</v>
      </c>
      <c r="G87" s="40" t="e">
        <f>VLOOKUP(Table266[[#This Row],[V2 avain]],Table2611[#All],4,FALSE)</f>
        <v>#N/A</v>
      </c>
      <c r="H87" s="40" t="e">
        <f>VLOOKUP(Table266[[#This Row],[V2 avain]],Table2611[#All],5,FALSE)</f>
        <v>#N/A</v>
      </c>
      <c r="I87" s="40" t="e">
        <f>VLOOKUP(Table266[[#This Row],[V2 avain]],Table2611[#All],6,FALSE)</f>
        <v>#N/A</v>
      </c>
      <c r="J87" s="40" t="e">
        <f>VLOOKUP(Table266[[#This Row],[V2 avain]],Table2611[#All],7,FALSE)</f>
        <v>#N/A</v>
      </c>
      <c r="K87" s="158" t="e">
        <f>VLOOKUP(Table266[[#This Row],[V2 avain]],Table2611[#All],8,FALSE)</f>
        <v>#N/A</v>
      </c>
      <c r="L87"/>
      <c r="M87" t="s">
        <v>471</v>
      </c>
      <c r="N87" s="24"/>
      <c r="O87" s="2"/>
      <c r="P87" s="13"/>
    </row>
    <row r="88" spans="1:16" ht="13.95" customHeight="1" x14ac:dyDescent="0.3">
      <c r="A88" s="2"/>
      <c r="B88" s="23"/>
      <c r="C88" s="152" t="s">
        <v>1632</v>
      </c>
      <c r="D88" s="34" t="s">
        <v>472</v>
      </c>
      <c r="E88" s="39">
        <f>VLOOKUP(Table266[[#This Row],[V2 avain]],Table2611[#All],2,FALSE)</f>
        <v>0</v>
      </c>
      <c r="F88" s="40">
        <f>VLOOKUP(Table266[[#This Row],[V2 avain]],Table2611[#All],3,FALSE)</f>
        <v>0</v>
      </c>
      <c r="G88" s="40">
        <f>VLOOKUP(Table266[[#This Row],[V2 avain]],Table2611[#All],4,FALSE)</f>
        <v>0</v>
      </c>
      <c r="H88" s="40">
        <f>VLOOKUP(Table266[[#This Row],[V2 avain]],Table2611[#All],5,FALSE)</f>
        <v>0</v>
      </c>
      <c r="I88" s="40">
        <f>VLOOKUP(Table266[[#This Row],[V2 avain]],Table2611[#All],6,FALSE)</f>
        <v>0</v>
      </c>
      <c r="J88" s="40" t="str">
        <f>VLOOKUP(Table266[[#This Row],[V2 avain]],Table2611[#All],7,FALSE)</f>
        <v>ACCESS-1g</v>
      </c>
      <c r="K88" s="158" t="str">
        <f>VLOOKUP(Table266[[#This Row],[V2 avain]],Table2611[#All],8,FALSE)</f>
        <v>Muuttunut</v>
      </c>
      <c r="L88" t="s">
        <v>80</v>
      </c>
      <c r="M88" t="s">
        <v>469</v>
      </c>
      <c r="N88" s="24"/>
      <c r="O88" s="2"/>
      <c r="P88" s="13"/>
    </row>
    <row r="89" spans="1:16" ht="13.95" customHeight="1" x14ac:dyDescent="0.3">
      <c r="A89" s="2"/>
      <c r="B89" s="23"/>
      <c r="C89" s="152" t="s">
        <v>1633</v>
      </c>
      <c r="D89" s="34" t="s">
        <v>473</v>
      </c>
      <c r="E89" s="39" t="e">
        <f>VLOOKUP(Table266[[#This Row],[V2 avain]],Table2611[#All],2,FALSE)</f>
        <v>#N/A</v>
      </c>
      <c r="F89" s="40" t="e">
        <f>VLOOKUP(Table266[[#This Row],[V2 avain]],Table2611[#All],3,FALSE)</f>
        <v>#N/A</v>
      </c>
      <c r="G89" s="40" t="e">
        <f>VLOOKUP(Table266[[#This Row],[V2 avain]],Table2611[#All],4,FALSE)</f>
        <v>#N/A</v>
      </c>
      <c r="H89" s="40" t="e">
        <f>VLOOKUP(Table266[[#This Row],[V2 avain]],Table2611[#All],5,FALSE)</f>
        <v>#N/A</v>
      </c>
      <c r="I89" s="40" t="e">
        <f>VLOOKUP(Table266[[#This Row],[V2 avain]],Table2611[#All],6,FALSE)</f>
        <v>#N/A</v>
      </c>
      <c r="J89" s="40" t="e">
        <f>VLOOKUP(Table266[[#This Row],[V2 avain]],Table2611[#All],7,FALSE)</f>
        <v>#N/A</v>
      </c>
      <c r="K89" s="158" t="e">
        <f>VLOOKUP(Table266[[#This Row],[V2 avain]],Table2611[#All],8,FALSE)</f>
        <v>#N/A</v>
      </c>
      <c r="L89"/>
      <c r="M89" t="s">
        <v>471</v>
      </c>
      <c r="N89" s="24"/>
      <c r="O89" s="2"/>
      <c r="P89" s="13"/>
    </row>
    <row r="90" spans="1:16" ht="13.95" customHeight="1" x14ac:dyDescent="0.3">
      <c r="A90" s="2"/>
      <c r="B90" s="23"/>
      <c r="C90" s="152" t="s">
        <v>1634</v>
      </c>
      <c r="D90" s="34" t="s">
        <v>474</v>
      </c>
      <c r="E90" s="39" t="e">
        <f>VLOOKUP(Table266[[#This Row],[V2 avain]],Table2611[#All],2,FALSE)</f>
        <v>#N/A</v>
      </c>
      <c r="F90" s="40" t="e">
        <f>VLOOKUP(Table266[[#This Row],[V2 avain]],Table2611[#All],3,FALSE)</f>
        <v>#N/A</v>
      </c>
      <c r="G90" s="40" t="e">
        <f>VLOOKUP(Table266[[#This Row],[V2 avain]],Table2611[#All],4,FALSE)</f>
        <v>#N/A</v>
      </c>
      <c r="H90" s="40" t="e">
        <f>VLOOKUP(Table266[[#This Row],[V2 avain]],Table2611[#All],5,FALSE)</f>
        <v>#N/A</v>
      </c>
      <c r="I90" s="40" t="e">
        <f>VLOOKUP(Table266[[#This Row],[V2 avain]],Table2611[#All],6,FALSE)</f>
        <v>#N/A</v>
      </c>
      <c r="J90" s="40" t="e">
        <f>VLOOKUP(Table266[[#This Row],[V2 avain]],Table2611[#All],7,FALSE)</f>
        <v>#N/A</v>
      </c>
      <c r="K90" s="158" t="e">
        <f>VLOOKUP(Table266[[#This Row],[V2 avain]],Table2611[#All],8,FALSE)</f>
        <v>#N/A</v>
      </c>
      <c r="L90"/>
      <c r="M90" t="s">
        <v>471</v>
      </c>
      <c r="N90" s="24"/>
      <c r="O90" s="2"/>
      <c r="P90" s="13"/>
    </row>
    <row r="91" spans="1:16" ht="13.95" customHeight="1" x14ac:dyDescent="0.3">
      <c r="A91" s="2"/>
      <c r="B91" s="23"/>
      <c r="C91" s="152" t="s">
        <v>1635</v>
      </c>
      <c r="D91" s="34" t="s">
        <v>81</v>
      </c>
      <c r="E91" s="39">
        <f>VLOOKUP(Table266[[#This Row],[V2 avain]],Table2611[#All],2,FALSE)</f>
        <v>0</v>
      </c>
      <c r="F91" s="40">
        <f>VLOOKUP(Table266[[#This Row],[V2 avain]],Table2611[#All],3,FALSE)</f>
        <v>0</v>
      </c>
      <c r="G91" s="40">
        <f>VLOOKUP(Table266[[#This Row],[V2 avain]],Table2611[#All],4,FALSE)</f>
        <v>0</v>
      </c>
      <c r="H91" s="40">
        <f>VLOOKUP(Table266[[#This Row],[V2 avain]],Table2611[#All],5,FALSE)</f>
        <v>0</v>
      </c>
      <c r="I91" s="40">
        <f>VLOOKUP(Table266[[#This Row],[V2 avain]],Table2611[#All],6,FALSE)</f>
        <v>0</v>
      </c>
      <c r="J91" s="40" t="str">
        <f>VLOOKUP(Table266[[#This Row],[V2 avain]],Table2611[#All],7,FALSE)</f>
        <v>ACCESS-2b</v>
      </c>
      <c r="K91" s="158" t="str">
        <f>VLOOKUP(Table266[[#This Row],[V2 avain]],Table2611[#All],8,FALSE)</f>
        <v>Muuttunut</v>
      </c>
      <c r="L91" t="s">
        <v>81</v>
      </c>
      <c r="M91" t="s">
        <v>467</v>
      </c>
      <c r="N91" s="24"/>
      <c r="O91" s="2"/>
      <c r="P91" s="13"/>
    </row>
    <row r="92" spans="1:16" ht="13.95" customHeight="1" x14ac:dyDescent="0.3">
      <c r="A92" s="2"/>
      <c r="B92" s="23"/>
      <c r="C92" s="152" t="s">
        <v>1636</v>
      </c>
      <c r="D92" s="34" t="s">
        <v>82</v>
      </c>
      <c r="E92" s="39">
        <f>VLOOKUP(Table266[[#This Row],[V2 avain]],Table2611[#All],2,FALSE)</f>
        <v>0</v>
      </c>
      <c r="F92" s="40">
        <f>VLOOKUP(Table266[[#This Row],[V2 avain]],Table2611[#All],3,FALSE)</f>
        <v>0</v>
      </c>
      <c r="G92" s="40">
        <f>VLOOKUP(Table266[[#This Row],[V2 avain]],Table2611[#All],4,FALSE)</f>
        <v>0</v>
      </c>
      <c r="H92" s="40">
        <f>VLOOKUP(Table266[[#This Row],[V2 avain]],Table2611[#All],5,FALSE)</f>
        <v>0</v>
      </c>
      <c r="I92" s="40">
        <f>VLOOKUP(Table266[[#This Row],[V2 avain]],Table2611[#All],6,FALSE)</f>
        <v>0</v>
      </c>
      <c r="J92" s="40" t="str">
        <f>VLOOKUP(Table266[[#This Row],[V2 avain]],Table2611[#All],7,FALSE)</f>
        <v>ACCESS-2c</v>
      </c>
      <c r="K92" s="158" t="str">
        <f>VLOOKUP(Table266[[#This Row],[V2 avain]],Table2611[#All],8,FALSE)</f>
        <v>Vastaava</v>
      </c>
      <c r="L92" t="s">
        <v>82</v>
      </c>
      <c r="M92" t="s">
        <v>469</v>
      </c>
      <c r="N92" s="24"/>
      <c r="O92" s="2"/>
      <c r="P92" s="13"/>
    </row>
    <row r="93" spans="1:16" ht="13.95" customHeight="1" x14ac:dyDescent="0.3">
      <c r="A93" s="2"/>
      <c r="B93" s="23"/>
      <c r="C93" s="152" t="s">
        <v>1637</v>
      </c>
      <c r="D93" s="34" t="s">
        <v>83</v>
      </c>
      <c r="E93" s="39">
        <f>VLOOKUP(Table266[[#This Row],[V2 avain]],Table2611[#All],2,FALSE)</f>
        <v>0</v>
      </c>
      <c r="F93" s="40">
        <f>VLOOKUP(Table266[[#This Row],[V2 avain]],Table2611[#All],3,FALSE)</f>
        <v>0</v>
      </c>
      <c r="G93" s="40">
        <f>VLOOKUP(Table266[[#This Row],[V2 avain]],Table2611[#All],4,FALSE)</f>
        <v>0</v>
      </c>
      <c r="H93" s="40">
        <f>VLOOKUP(Table266[[#This Row],[V2 avain]],Table2611[#All],5,FALSE)</f>
        <v>0</v>
      </c>
      <c r="I93" s="40">
        <f>VLOOKUP(Table266[[#This Row],[V2 avain]],Table2611[#All],6,FALSE)</f>
        <v>0</v>
      </c>
      <c r="J93" s="40" t="str">
        <f>VLOOKUP(Table266[[#This Row],[V2 avain]],Table2611[#All],7,FALSE)</f>
        <v>ACCESS-2a</v>
      </c>
      <c r="K93" s="158" t="str">
        <f>VLOOKUP(Table266[[#This Row],[V2 avain]],Table2611[#All],8,FALSE)</f>
        <v>Vastaava</v>
      </c>
      <c r="L93" t="s">
        <v>83</v>
      </c>
      <c r="M93" t="s">
        <v>469</v>
      </c>
      <c r="N93" s="24"/>
      <c r="O93" s="2"/>
      <c r="P93" s="13"/>
    </row>
    <row r="94" spans="1:16" ht="13.95" customHeight="1" x14ac:dyDescent="0.3">
      <c r="A94" s="2"/>
      <c r="B94" s="23"/>
      <c r="C94" s="152" t="s">
        <v>1638</v>
      </c>
      <c r="D94" s="34" t="s">
        <v>84</v>
      </c>
      <c r="E94" s="39">
        <f>VLOOKUP(Table266[[#This Row],[V2 avain]],Table2611[#All],2,FALSE)</f>
        <v>0</v>
      </c>
      <c r="F94" s="40">
        <f>VLOOKUP(Table266[[#This Row],[V2 avain]],Table2611[#All],3,FALSE)</f>
        <v>0</v>
      </c>
      <c r="G94" s="40">
        <f>VLOOKUP(Table266[[#This Row],[V2 avain]],Table2611[#All],4,FALSE)</f>
        <v>0</v>
      </c>
      <c r="H94" s="40">
        <f>VLOOKUP(Table266[[#This Row],[V2 avain]],Table2611[#All],5,FALSE)</f>
        <v>0</v>
      </c>
      <c r="I94" s="40">
        <f>VLOOKUP(Table266[[#This Row],[V2 avain]],Table2611[#All],6,FALSE)</f>
        <v>0</v>
      </c>
      <c r="J94" s="40" t="str">
        <f>VLOOKUP(Table266[[#This Row],[V2 avain]],Table2611[#All],7,FALSE)</f>
        <v>ACCESS-2d</v>
      </c>
      <c r="K94" s="158" t="str">
        <f>VLOOKUP(Table266[[#This Row],[V2 avain]],Table2611[#All],8,FALSE)</f>
        <v>Vastaava</v>
      </c>
      <c r="L94" t="s">
        <v>84</v>
      </c>
      <c r="M94" t="s">
        <v>467</v>
      </c>
      <c r="N94" s="24"/>
      <c r="O94" s="2"/>
      <c r="P94" s="13"/>
    </row>
    <row r="95" spans="1:16" ht="13.95" customHeight="1" x14ac:dyDescent="0.3">
      <c r="A95" s="2"/>
      <c r="B95" s="23"/>
      <c r="C95" s="152" t="s">
        <v>1639</v>
      </c>
      <c r="D95" s="34" t="s">
        <v>85</v>
      </c>
      <c r="E95" s="39">
        <f>VLOOKUP(Table266[[#This Row],[V2 avain]],Table2611[#All],2,FALSE)</f>
        <v>0</v>
      </c>
      <c r="F95" s="40">
        <f>VLOOKUP(Table266[[#This Row],[V2 avain]],Table2611[#All],3,FALSE)</f>
        <v>0</v>
      </c>
      <c r="G95" s="40">
        <f>VLOOKUP(Table266[[#This Row],[V2 avain]],Table2611[#All],4,FALSE)</f>
        <v>0</v>
      </c>
      <c r="H95" s="40">
        <f>VLOOKUP(Table266[[#This Row],[V2 avain]],Table2611[#All],5,FALSE)</f>
        <v>0</v>
      </c>
      <c r="I95" s="40">
        <f>VLOOKUP(Table266[[#This Row],[V2 avain]],Table2611[#All],6,FALSE)</f>
        <v>0</v>
      </c>
      <c r="J95" s="40" t="str">
        <f>VLOOKUP(Table266[[#This Row],[V2 avain]],Table2611[#All],7,FALSE)</f>
        <v>ACCESS-2d</v>
      </c>
      <c r="K95" s="158" t="str">
        <f>VLOOKUP(Table266[[#This Row],[V2 avain]],Table2611[#All],8,FALSE)</f>
        <v>Vastaava</v>
      </c>
      <c r="L95" t="s">
        <v>85</v>
      </c>
      <c r="M95" t="s">
        <v>469</v>
      </c>
      <c r="N95" s="24"/>
      <c r="O95" s="2"/>
      <c r="P95" s="13"/>
    </row>
    <row r="96" spans="1:16" ht="13.95" customHeight="1" x14ac:dyDescent="0.3">
      <c r="A96" s="2"/>
      <c r="B96" s="23"/>
      <c r="C96" s="152" t="s">
        <v>1640</v>
      </c>
      <c r="D96" s="34" t="s">
        <v>86</v>
      </c>
      <c r="E96" s="39">
        <f>VLOOKUP(Table266[[#This Row],[V2 avain]],Table2611[#All],2,FALSE)</f>
        <v>0</v>
      </c>
      <c r="F96" s="40">
        <f>VLOOKUP(Table266[[#This Row],[V2 avain]],Table2611[#All],3,FALSE)</f>
        <v>0</v>
      </c>
      <c r="G96" s="40">
        <f>VLOOKUP(Table266[[#This Row],[V2 avain]],Table2611[#All],4,FALSE)</f>
        <v>0</v>
      </c>
      <c r="H96" s="40">
        <f>VLOOKUP(Table266[[#This Row],[V2 avain]],Table2611[#All],5,FALSE)</f>
        <v>0</v>
      </c>
      <c r="I96" s="40">
        <f>VLOOKUP(Table266[[#This Row],[V2 avain]],Table2611[#All],6,FALSE)</f>
        <v>0</v>
      </c>
      <c r="J96" s="40" t="str">
        <f>VLOOKUP(Table266[[#This Row],[V2 avain]],Table2611[#All],7,FALSE)</f>
        <v>ACCESS-2e</v>
      </c>
      <c r="K96" s="158" t="str">
        <f>VLOOKUP(Table266[[#This Row],[V2 avain]],Table2611[#All],8,FALSE)</f>
        <v>Vastaava</v>
      </c>
      <c r="L96" t="s">
        <v>86</v>
      </c>
      <c r="M96" t="s">
        <v>467</v>
      </c>
      <c r="N96" s="24"/>
      <c r="O96" s="2"/>
      <c r="P96" s="13"/>
    </row>
    <row r="97" spans="1:16" ht="13.95" customHeight="1" x14ac:dyDescent="0.3">
      <c r="A97" s="2"/>
      <c r="B97" s="23"/>
      <c r="C97" s="152" t="s">
        <v>1641</v>
      </c>
      <c r="D97" s="34" t="s">
        <v>87</v>
      </c>
      <c r="E97" s="39">
        <f>VLOOKUP(Table266[[#This Row],[V2 avain]],Table2611[#All],2,FALSE)</f>
        <v>0</v>
      </c>
      <c r="F97" s="40">
        <f>VLOOKUP(Table266[[#This Row],[V2 avain]],Table2611[#All],3,FALSE)</f>
        <v>0</v>
      </c>
      <c r="G97" s="40">
        <f>VLOOKUP(Table266[[#This Row],[V2 avain]],Table2611[#All],4,FALSE)</f>
        <v>0</v>
      </c>
      <c r="H97" s="40">
        <f>VLOOKUP(Table266[[#This Row],[V2 avain]],Table2611[#All],5,FALSE)</f>
        <v>0</v>
      </c>
      <c r="I97" s="40">
        <f>VLOOKUP(Table266[[#This Row],[V2 avain]],Table2611[#All],6,FALSE)</f>
        <v>0</v>
      </c>
      <c r="J97" s="40" t="str">
        <f>VLOOKUP(Table266[[#This Row],[V2 avain]],Table2611[#All],7,FALSE)</f>
        <v>ACCESS-2f</v>
      </c>
      <c r="K97" s="158" t="str">
        <f>VLOOKUP(Table266[[#This Row],[V2 avain]],Table2611[#All],8,FALSE)</f>
        <v>Muuttunut</v>
      </c>
      <c r="L97" t="s">
        <v>87</v>
      </c>
      <c r="M97" t="s">
        <v>469</v>
      </c>
      <c r="N97" s="24"/>
      <c r="O97" s="2"/>
      <c r="P97" s="13"/>
    </row>
    <row r="98" spans="1:16" ht="13.95" customHeight="1" x14ac:dyDescent="0.3">
      <c r="A98" s="2"/>
      <c r="B98" s="23"/>
      <c r="C98" s="152" t="s">
        <v>1642</v>
      </c>
      <c r="D98" s="34" t="s">
        <v>88</v>
      </c>
      <c r="E98" s="39">
        <f>VLOOKUP(Table266[[#This Row],[V2 avain]],Table2611[#All],2,FALSE)</f>
        <v>0</v>
      </c>
      <c r="F98" s="40">
        <f>VLOOKUP(Table266[[#This Row],[V2 avain]],Table2611[#All],3,FALSE)</f>
        <v>0</v>
      </c>
      <c r="G98" s="40">
        <f>VLOOKUP(Table266[[#This Row],[V2 avain]],Table2611[#All],4,FALSE)</f>
        <v>0</v>
      </c>
      <c r="H98" s="40">
        <f>VLOOKUP(Table266[[#This Row],[V2 avain]],Table2611[#All],5,FALSE)</f>
        <v>0</v>
      </c>
      <c r="I98" s="40">
        <f>VLOOKUP(Table266[[#This Row],[V2 avain]],Table2611[#All],6,FALSE)</f>
        <v>0</v>
      </c>
      <c r="J98" s="40" t="str">
        <f>VLOOKUP(Table266[[#This Row],[V2 avain]],Table2611[#All],7,FALSE)</f>
        <v>ACCESS-2g</v>
      </c>
      <c r="K98" s="158" t="str">
        <f>VLOOKUP(Table266[[#This Row],[V2 avain]],Table2611[#All],8,FALSE)</f>
        <v>Vastaava</v>
      </c>
      <c r="L98" t="s">
        <v>88</v>
      </c>
      <c r="M98" t="s">
        <v>467</v>
      </c>
      <c r="N98" s="24"/>
      <c r="O98" s="2"/>
      <c r="P98" s="13"/>
    </row>
    <row r="99" spans="1:16" ht="13.95" customHeight="1" x14ac:dyDescent="0.3">
      <c r="A99" s="2"/>
      <c r="B99" s="23"/>
      <c r="C99" s="152" t="s">
        <v>1643</v>
      </c>
      <c r="D99" s="34" t="s">
        <v>89</v>
      </c>
      <c r="E99" s="39">
        <f>VLOOKUP(Table266[[#This Row],[V2 avain]],Table2611[#All],2,FALSE)</f>
        <v>0</v>
      </c>
      <c r="F99" s="40">
        <f>VLOOKUP(Table266[[#This Row],[V2 avain]],Table2611[#All],3,FALSE)</f>
        <v>0</v>
      </c>
      <c r="G99" s="40">
        <f>VLOOKUP(Table266[[#This Row],[V2 avain]],Table2611[#All],4,FALSE)</f>
        <v>0</v>
      </c>
      <c r="H99" s="40">
        <f>VLOOKUP(Table266[[#This Row],[V2 avain]],Table2611[#All],5,FALSE)</f>
        <v>0</v>
      </c>
      <c r="I99" s="40">
        <f>VLOOKUP(Table266[[#This Row],[V2 avain]],Table2611[#All],6,FALSE)</f>
        <v>0</v>
      </c>
      <c r="J99" s="40" t="str">
        <f>VLOOKUP(Table266[[#This Row],[V2 avain]],Table2611[#All],7,FALSE)</f>
        <v>ACCESS-2h</v>
      </c>
      <c r="K99" s="158" t="str">
        <f>VLOOKUP(Table266[[#This Row],[V2 avain]],Table2611[#All],8,FALSE)</f>
        <v>Vastaava</v>
      </c>
      <c r="L99" t="s">
        <v>89</v>
      </c>
      <c r="M99" t="s">
        <v>469</v>
      </c>
      <c r="N99" s="24"/>
      <c r="O99" s="2"/>
      <c r="P99" s="13"/>
    </row>
    <row r="100" spans="1:16" ht="13.95" customHeight="1" x14ac:dyDescent="0.3">
      <c r="A100" s="2"/>
      <c r="B100" s="23"/>
      <c r="C100" s="152" t="s">
        <v>1644</v>
      </c>
      <c r="D100" s="34" t="s">
        <v>90</v>
      </c>
      <c r="E100" s="39">
        <f>VLOOKUP(Table266[[#This Row],[V2 avain]],Table2611[#All],2,FALSE)</f>
        <v>0</v>
      </c>
      <c r="F100" s="40">
        <f>VLOOKUP(Table266[[#This Row],[V2 avain]],Table2611[#All],3,FALSE)</f>
        <v>0</v>
      </c>
      <c r="G100" s="40">
        <f>VLOOKUP(Table266[[#This Row],[V2 avain]],Table2611[#All],4,FALSE)</f>
        <v>0</v>
      </c>
      <c r="H100" s="40">
        <f>VLOOKUP(Table266[[#This Row],[V2 avain]],Table2611[#All],5,FALSE)</f>
        <v>0</v>
      </c>
      <c r="I100" s="40">
        <f>VLOOKUP(Table266[[#This Row],[V2 avain]],Table2611[#All],6,FALSE)</f>
        <v>0</v>
      </c>
      <c r="J100" s="40">
        <f>VLOOKUP(Table266[[#This Row],[V2 avain]],Table2611[#All],7,FALSE)</f>
        <v>0</v>
      </c>
      <c r="K100" s="158" t="str">
        <f>VLOOKUP(Table266[[#This Row],[V2 avain]],Table2611[#All],8,FALSE)</f>
        <v>Uusi</v>
      </c>
      <c r="L100" t="s">
        <v>90</v>
      </c>
      <c r="M100" t="s">
        <v>467</v>
      </c>
      <c r="N100" s="24"/>
      <c r="O100" s="2"/>
      <c r="P100" s="13"/>
    </row>
    <row r="101" spans="1:16" ht="13.95" customHeight="1" x14ac:dyDescent="0.3">
      <c r="A101" s="2"/>
      <c r="B101" s="23"/>
      <c r="C101" s="152" t="s">
        <v>1645</v>
      </c>
      <c r="D101" s="34" t="s">
        <v>91</v>
      </c>
      <c r="E101" s="39">
        <f>VLOOKUP(Table266[[#This Row],[V2 avain]],Table2611[#All],2,FALSE)</f>
        <v>0</v>
      </c>
      <c r="F101" s="40">
        <f>VLOOKUP(Table266[[#This Row],[V2 avain]],Table2611[#All],3,FALSE)</f>
        <v>0</v>
      </c>
      <c r="G101" s="40">
        <f>VLOOKUP(Table266[[#This Row],[V2 avain]],Table2611[#All],4,FALSE)</f>
        <v>0</v>
      </c>
      <c r="H101" s="40">
        <f>VLOOKUP(Table266[[#This Row],[V2 avain]],Table2611[#All],5,FALSE)</f>
        <v>0</v>
      </c>
      <c r="I101" s="40">
        <f>VLOOKUP(Table266[[#This Row],[V2 avain]],Table2611[#All],6,FALSE)</f>
        <v>0</v>
      </c>
      <c r="J101" s="40">
        <f>VLOOKUP(Table266[[#This Row],[V2 avain]],Table2611[#All],7,FALSE)</f>
        <v>0</v>
      </c>
      <c r="K101" s="158" t="str">
        <f>VLOOKUP(Table266[[#This Row],[V2 avain]],Table2611[#All],8,FALSE)</f>
        <v>Uusi</v>
      </c>
      <c r="L101" t="s">
        <v>91</v>
      </c>
      <c r="M101" t="s">
        <v>469</v>
      </c>
      <c r="N101" s="24"/>
      <c r="O101" s="2"/>
      <c r="P101" s="13"/>
    </row>
    <row r="102" spans="1:16" ht="13.95" customHeight="1" x14ac:dyDescent="0.3">
      <c r="A102" s="2"/>
      <c r="B102" s="23"/>
      <c r="C102" s="152" t="s">
        <v>1646</v>
      </c>
      <c r="D102" s="34" t="s">
        <v>92</v>
      </c>
      <c r="E102" s="39">
        <f>VLOOKUP(Table266[[#This Row],[V2 avain]],Table2611[#All],2,FALSE)</f>
        <v>0</v>
      </c>
      <c r="F102" s="40">
        <f>VLOOKUP(Table266[[#This Row],[V2 avain]],Table2611[#All],3,FALSE)</f>
        <v>0</v>
      </c>
      <c r="G102" s="40">
        <f>VLOOKUP(Table266[[#This Row],[V2 avain]],Table2611[#All],4,FALSE)</f>
        <v>0</v>
      </c>
      <c r="H102" s="40">
        <f>VLOOKUP(Table266[[#This Row],[V2 avain]],Table2611[#All],5,FALSE)</f>
        <v>0</v>
      </c>
      <c r="I102" s="40">
        <f>VLOOKUP(Table266[[#This Row],[V2 avain]],Table2611[#All],6,FALSE)</f>
        <v>0</v>
      </c>
      <c r="J102" s="40">
        <f>VLOOKUP(Table266[[#This Row],[V2 avain]],Table2611[#All],7,FALSE)</f>
        <v>0</v>
      </c>
      <c r="K102" s="158" t="str">
        <f>VLOOKUP(Table266[[#This Row],[V2 avain]],Table2611[#All],8,FALSE)</f>
        <v>Uusi</v>
      </c>
      <c r="L102" t="s">
        <v>92</v>
      </c>
      <c r="M102" t="s">
        <v>467</v>
      </c>
      <c r="N102" s="24"/>
      <c r="O102" s="2"/>
      <c r="P102" s="13"/>
    </row>
    <row r="103" spans="1:16" ht="13.95" customHeight="1" x14ac:dyDescent="0.3">
      <c r="A103" s="2"/>
      <c r="B103" s="23"/>
      <c r="C103" s="152" t="s">
        <v>1647</v>
      </c>
      <c r="D103" s="34" t="s">
        <v>93</v>
      </c>
      <c r="E103" s="39">
        <f>VLOOKUP(Table266[[#This Row],[V2 avain]],Table2611[#All],2,FALSE)</f>
        <v>0</v>
      </c>
      <c r="F103" s="40">
        <f>VLOOKUP(Table266[[#This Row],[V2 avain]],Table2611[#All],3,FALSE)</f>
        <v>0</v>
      </c>
      <c r="G103" s="40">
        <f>VLOOKUP(Table266[[#This Row],[V2 avain]],Table2611[#All],4,FALSE)</f>
        <v>0</v>
      </c>
      <c r="H103" s="40">
        <f>VLOOKUP(Table266[[#This Row],[V2 avain]],Table2611[#All],5,FALSE)</f>
        <v>0</v>
      </c>
      <c r="I103" s="40">
        <f>VLOOKUP(Table266[[#This Row],[V2 avain]],Table2611[#All],6,FALSE)</f>
        <v>0</v>
      </c>
      <c r="J103" s="40">
        <f>VLOOKUP(Table266[[#This Row],[V2 avain]],Table2611[#All],7,FALSE)</f>
        <v>0</v>
      </c>
      <c r="K103" s="158" t="str">
        <f>VLOOKUP(Table266[[#This Row],[V2 avain]],Table2611[#All],8,FALSE)</f>
        <v>Uusi</v>
      </c>
      <c r="L103" t="s">
        <v>93</v>
      </c>
      <c r="M103" t="s">
        <v>469</v>
      </c>
      <c r="N103" s="24"/>
      <c r="O103" s="2"/>
      <c r="P103" s="13"/>
    </row>
    <row r="104" spans="1:16" ht="13.95" customHeight="1" x14ac:dyDescent="0.3">
      <c r="A104" s="2"/>
      <c r="B104" s="23"/>
      <c r="C104" s="152" t="s">
        <v>1648</v>
      </c>
      <c r="D104" s="34" t="s">
        <v>94</v>
      </c>
      <c r="E104" s="39">
        <f>VLOOKUP(Table266[[#This Row],[V2 avain]],Table2611[#All],2,FALSE)</f>
        <v>0</v>
      </c>
      <c r="F104" s="40">
        <f>VLOOKUP(Table266[[#This Row],[V2 avain]],Table2611[#All],3,FALSE)</f>
        <v>0</v>
      </c>
      <c r="G104" s="40">
        <f>VLOOKUP(Table266[[#This Row],[V2 avain]],Table2611[#All],4,FALSE)</f>
        <v>0</v>
      </c>
      <c r="H104" s="40">
        <f>VLOOKUP(Table266[[#This Row],[V2 avain]],Table2611[#All],5,FALSE)</f>
        <v>0</v>
      </c>
      <c r="I104" s="40">
        <f>VLOOKUP(Table266[[#This Row],[V2 avain]],Table2611[#All],6,FALSE)</f>
        <v>0</v>
      </c>
      <c r="J104" s="40">
        <f>VLOOKUP(Table266[[#This Row],[V2 avain]],Table2611[#All],7,FALSE)</f>
        <v>0</v>
      </c>
      <c r="K104" s="158" t="str">
        <f>VLOOKUP(Table266[[#This Row],[V2 avain]],Table2611[#All],8,FALSE)</f>
        <v>Uusi</v>
      </c>
      <c r="L104" t="s">
        <v>94</v>
      </c>
      <c r="M104" t="s">
        <v>467</v>
      </c>
      <c r="N104" s="24"/>
      <c r="O104" s="2"/>
      <c r="P104" s="13"/>
    </row>
    <row r="105" spans="1:16" ht="13.95" customHeight="1" x14ac:dyDescent="0.3">
      <c r="A105" s="2"/>
      <c r="B105" s="23"/>
      <c r="C105" s="152" t="s">
        <v>1649</v>
      </c>
      <c r="D105" s="34" t="s">
        <v>95</v>
      </c>
      <c r="E105" s="39" t="e">
        <f>VLOOKUP(Table266[[#This Row],[V2 avain]],Table2611[#All],2,FALSE)</f>
        <v>#N/A</v>
      </c>
      <c r="F105" s="40" t="e">
        <f>VLOOKUP(Table266[[#This Row],[V2 avain]],Table2611[#All],3,FALSE)</f>
        <v>#N/A</v>
      </c>
      <c r="G105" s="40" t="e">
        <f>VLOOKUP(Table266[[#This Row],[V2 avain]],Table2611[#All],4,FALSE)</f>
        <v>#N/A</v>
      </c>
      <c r="H105" s="40" t="e">
        <f>VLOOKUP(Table266[[#This Row],[V2 avain]],Table2611[#All],5,FALSE)</f>
        <v>#N/A</v>
      </c>
      <c r="I105" s="40" t="e">
        <f>VLOOKUP(Table266[[#This Row],[V2 avain]],Table2611[#All],6,FALSE)</f>
        <v>#N/A</v>
      </c>
      <c r="J105" s="40" t="e">
        <f>VLOOKUP(Table266[[#This Row],[V2 avain]],Table2611[#All],7,FALSE)</f>
        <v>#N/A</v>
      </c>
      <c r="K105" s="158" t="e">
        <f>VLOOKUP(Table266[[#This Row],[V2 avain]],Table2611[#All],8,FALSE)</f>
        <v>#N/A</v>
      </c>
      <c r="L105"/>
      <c r="M105" t="s">
        <v>468</v>
      </c>
      <c r="N105" s="24"/>
      <c r="O105" s="2"/>
      <c r="P105" s="13"/>
    </row>
    <row r="106" spans="1:16" ht="13.95" customHeight="1" x14ac:dyDescent="0.3">
      <c r="A106" s="2"/>
      <c r="B106" s="23"/>
      <c r="C106" s="152" t="s">
        <v>1650</v>
      </c>
      <c r="D106" s="34" t="s">
        <v>96</v>
      </c>
      <c r="E106" s="39">
        <f>VLOOKUP(Table266[[#This Row],[V2 avain]],Table2611[#All],2,FALSE)</f>
        <v>0</v>
      </c>
      <c r="F106" s="40">
        <f>VLOOKUP(Table266[[#This Row],[V2 avain]],Table2611[#All],3,FALSE)</f>
        <v>0</v>
      </c>
      <c r="G106" s="40">
        <f>VLOOKUP(Table266[[#This Row],[V2 avain]],Table2611[#All],4,FALSE)</f>
        <v>0</v>
      </c>
      <c r="H106" s="40">
        <f>VLOOKUP(Table266[[#This Row],[V2 avain]],Table2611[#All],5,FALSE)</f>
        <v>0</v>
      </c>
      <c r="I106" s="40">
        <f>VLOOKUP(Table266[[#This Row],[V2 avain]],Table2611[#All],6,FALSE)</f>
        <v>0</v>
      </c>
      <c r="J106" s="40">
        <f>VLOOKUP(Table266[[#This Row],[V2 avain]],Table2611[#All],7,FALSE)</f>
        <v>0</v>
      </c>
      <c r="K106" s="158" t="str">
        <f>VLOOKUP(Table266[[#This Row],[V2 avain]],Table2611[#All],8,FALSE)</f>
        <v>Uusi</v>
      </c>
      <c r="L106" t="s">
        <v>95</v>
      </c>
      <c r="M106" t="s">
        <v>467</v>
      </c>
      <c r="N106" s="24"/>
      <c r="O106" s="2"/>
      <c r="P106" s="13"/>
    </row>
    <row r="107" spans="1:16" ht="13.95" customHeight="1" x14ac:dyDescent="0.3">
      <c r="A107" s="2"/>
      <c r="B107" s="23"/>
      <c r="C107" s="152" t="s">
        <v>1651</v>
      </c>
      <c r="D107" s="34" t="s">
        <v>97</v>
      </c>
      <c r="E107" s="39">
        <f>VLOOKUP(Table266[[#This Row],[V2 avain]],Table2611[#All],2,FALSE)</f>
        <v>0</v>
      </c>
      <c r="F107" s="40">
        <f>VLOOKUP(Table266[[#This Row],[V2 avain]],Table2611[#All],3,FALSE)</f>
        <v>0</v>
      </c>
      <c r="G107" s="40">
        <f>VLOOKUP(Table266[[#This Row],[V2 avain]],Table2611[#All],4,FALSE)</f>
        <v>0</v>
      </c>
      <c r="H107" s="40">
        <f>VLOOKUP(Table266[[#This Row],[V2 avain]],Table2611[#All],5,FALSE)</f>
        <v>0</v>
      </c>
      <c r="I107" s="40">
        <f>VLOOKUP(Table266[[#This Row],[V2 avain]],Table2611[#All],6,FALSE)</f>
        <v>0</v>
      </c>
      <c r="J107" s="40">
        <f>VLOOKUP(Table266[[#This Row],[V2 avain]],Table2611[#All],7,FALSE)</f>
        <v>0</v>
      </c>
      <c r="K107" s="158" t="str">
        <f>VLOOKUP(Table266[[#This Row],[V2 avain]],Table2611[#All],8,FALSE)</f>
        <v>Uusi</v>
      </c>
      <c r="L107" t="s">
        <v>96</v>
      </c>
      <c r="M107" t="s">
        <v>467</v>
      </c>
      <c r="N107" s="24"/>
      <c r="O107" s="2"/>
      <c r="P107" s="13"/>
    </row>
    <row r="108" spans="1:16" ht="13.95" customHeight="1" x14ac:dyDescent="0.3">
      <c r="A108" s="2"/>
      <c r="B108" s="23"/>
      <c r="C108" s="152" t="s">
        <v>1652</v>
      </c>
      <c r="D108" s="34" t="s">
        <v>98</v>
      </c>
      <c r="E108" s="39">
        <f>VLOOKUP(Table266[[#This Row],[V2 avain]],Table2611[#All],2,FALSE)</f>
        <v>0</v>
      </c>
      <c r="F108" s="40">
        <f>VLOOKUP(Table266[[#This Row],[V2 avain]],Table2611[#All],3,FALSE)</f>
        <v>0</v>
      </c>
      <c r="G108" s="40">
        <f>VLOOKUP(Table266[[#This Row],[V2 avain]],Table2611[#All],4,FALSE)</f>
        <v>0</v>
      </c>
      <c r="H108" s="40">
        <f>VLOOKUP(Table266[[#This Row],[V2 avain]],Table2611[#All],5,FALSE)</f>
        <v>0</v>
      </c>
      <c r="I108" s="40">
        <f>VLOOKUP(Table266[[#This Row],[V2 avain]],Table2611[#All],6,FALSE)</f>
        <v>0</v>
      </c>
      <c r="J108" s="40">
        <f>VLOOKUP(Table266[[#This Row],[V2 avain]],Table2611[#All],7,FALSE)</f>
        <v>0</v>
      </c>
      <c r="K108" s="158" t="str">
        <f>VLOOKUP(Table266[[#This Row],[V2 avain]],Table2611[#All],8,FALSE)</f>
        <v>Uusi</v>
      </c>
      <c r="L108" t="s">
        <v>97</v>
      </c>
      <c r="M108" t="s">
        <v>467</v>
      </c>
      <c r="N108" s="24"/>
      <c r="O108" s="2"/>
      <c r="P108" s="13"/>
    </row>
    <row r="109" spans="1:16" ht="13.95" customHeight="1" x14ac:dyDescent="0.3">
      <c r="A109" s="2"/>
      <c r="B109" s="23"/>
      <c r="C109" s="152" t="s">
        <v>1653</v>
      </c>
      <c r="D109" s="34" t="s">
        <v>475</v>
      </c>
      <c r="E109" s="39">
        <f>VLOOKUP(Table266[[#This Row],[V2 avain]],Table2611[#All],2,FALSE)</f>
        <v>0</v>
      </c>
      <c r="F109" s="40">
        <f>VLOOKUP(Table266[[#This Row],[V2 avain]],Table2611[#All],3,FALSE)</f>
        <v>0</v>
      </c>
      <c r="G109" s="40">
        <f>VLOOKUP(Table266[[#This Row],[V2 avain]],Table2611[#All],4,FALSE)</f>
        <v>0</v>
      </c>
      <c r="H109" s="40">
        <f>VLOOKUP(Table266[[#This Row],[V2 avain]],Table2611[#All],5,FALSE)</f>
        <v>0</v>
      </c>
      <c r="I109" s="40">
        <f>VLOOKUP(Table266[[#This Row],[V2 avain]],Table2611[#All],6,FALSE)</f>
        <v>0</v>
      </c>
      <c r="J109" s="40">
        <f>VLOOKUP(Table266[[#This Row],[V2 avain]],Table2611[#All],7,FALSE)</f>
        <v>0</v>
      </c>
      <c r="K109" s="158" t="str">
        <f>VLOOKUP(Table266[[#This Row],[V2 avain]],Table2611[#All],8,FALSE)</f>
        <v>Uusi</v>
      </c>
      <c r="L109" t="s">
        <v>98</v>
      </c>
      <c r="M109" t="s">
        <v>467</v>
      </c>
      <c r="N109" s="24"/>
      <c r="O109" s="2"/>
      <c r="P109" s="13"/>
    </row>
    <row r="110" spans="1:16" ht="13.95" customHeight="1" x14ac:dyDescent="0.3">
      <c r="A110" s="2"/>
      <c r="B110" s="23"/>
      <c r="C110" s="152" t="s">
        <v>1654</v>
      </c>
      <c r="D110" s="34" t="s">
        <v>99</v>
      </c>
      <c r="E110" s="39">
        <f>VLOOKUP(Table266[[#This Row],[V2 avain]],Table2611[#All],2,FALSE)</f>
        <v>0</v>
      </c>
      <c r="F110" s="40">
        <f>VLOOKUP(Table266[[#This Row],[V2 avain]],Table2611[#All],3,FALSE)</f>
        <v>0</v>
      </c>
      <c r="G110" s="40">
        <f>VLOOKUP(Table266[[#This Row],[V2 avain]],Table2611[#All],4,FALSE)</f>
        <v>0</v>
      </c>
      <c r="H110" s="40">
        <f>VLOOKUP(Table266[[#This Row],[V2 avain]],Table2611[#All],5,FALSE)</f>
        <v>0</v>
      </c>
      <c r="I110" s="40">
        <f>VLOOKUP(Table266[[#This Row],[V2 avain]],Table2611[#All],6,FALSE)</f>
        <v>0</v>
      </c>
      <c r="J110" s="40" t="str">
        <f>VLOOKUP(Table266[[#This Row],[V2 avain]],Table2611[#All],7,FALSE)</f>
        <v>ACCESS-3a</v>
      </c>
      <c r="K110" s="158" t="str">
        <f>VLOOKUP(Table266[[#This Row],[V2 avain]],Table2611[#All],8,FALSE)</f>
        <v>Vastaava</v>
      </c>
      <c r="L110" t="s">
        <v>99</v>
      </c>
      <c r="M110" t="s">
        <v>467</v>
      </c>
      <c r="N110" s="24"/>
      <c r="O110" s="2"/>
      <c r="P110" s="13"/>
    </row>
    <row r="111" spans="1:16" ht="13.95" customHeight="1" x14ac:dyDescent="0.3">
      <c r="A111" s="2"/>
      <c r="B111" s="23"/>
      <c r="C111" s="152" t="s">
        <v>1655</v>
      </c>
      <c r="D111" s="34" t="s">
        <v>100</v>
      </c>
      <c r="E111" s="39">
        <f>VLOOKUP(Table266[[#This Row],[V2 avain]],Table2611[#All],2,FALSE)</f>
        <v>0</v>
      </c>
      <c r="F111" s="40">
        <f>VLOOKUP(Table266[[#This Row],[V2 avain]],Table2611[#All],3,FALSE)</f>
        <v>0</v>
      </c>
      <c r="G111" s="40">
        <f>VLOOKUP(Table266[[#This Row],[V2 avain]],Table2611[#All],4,FALSE)</f>
        <v>0</v>
      </c>
      <c r="H111" s="40">
        <f>VLOOKUP(Table266[[#This Row],[V2 avain]],Table2611[#All],5,FALSE)</f>
        <v>0</v>
      </c>
      <c r="I111" s="40">
        <f>VLOOKUP(Table266[[#This Row],[V2 avain]],Table2611[#All],6,FALSE)</f>
        <v>0</v>
      </c>
      <c r="J111" s="40" t="str">
        <f>VLOOKUP(Table266[[#This Row],[V2 avain]],Table2611[#All],7,FALSE)</f>
        <v>ACCESS-3b</v>
      </c>
      <c r="K111" s="158" t="str">
        <f>VLOOKUP(Table266[[#This Row],[V2 avain]],Table2611[#All],8,FALSE)</f>
        <v>Vastaava</v>
      </c>
      <c r="L111" t="s">
        <v>100</v>
      </c>
      <c r="M111" t="s">
        <v>467</v>
      </c>
      <c r="N111" s="24"/>
      <c r="O111" s="2"/>
      <c r="P111" s="13"/>
    </row>
    <row r="112" spans="1:16" ht="13.95" customHeight="1" x14ac:dyDescent="0.3">
      <c r="A112" s="2"/>
      <c r="B112" s="23"/>
      <c r="C112" s="152" t="s">
        <v>1656</v>
      </c>
      <c r="D112" s="34" t="s">
        <v>101</v>
      </c>
      <c r="E112" s="39">
        <f>VLOOKUP(Table266[[#This Row],[V2 avain]],Table2611[#All],2,FALSE)</f>
        <v>0</v>
      </c>
      <c r="F112" s="40">
        <f>VLOOKUP(Table266[[#This Row],[V2 avain]],Table2611[#All],3,FALSE)</f>
        <v>0</v>
      </c>
      <c r="G112" s="40">
        <f>VLOOKUP(Table266[[#This Row],[V2 avain]],Table2611[#All],4,FALSE)</f>
        <v>0</v>
      </c>
      <c r="H112" s="40">
        <f>VLOOKUP(Table266[[#This Row],[V2 avain]],Table2611[#All],5,FALSE)</f>
        <v>0</v>
      </c>
      <c r="I112" s="40">
        <f>VLOOKUP(Table266[[#This Row],[V2 avain]],Table2611[#All],6,FALSE)</f>
        <v>0</v>
      </c>
      <c r="J112" s="40" t="str">
        <f>VLOOKUP(Table266[[#This Row],[V2 avain]],Table2611[#All],7,FALSE)</f>
        <v>ACCESS-3e</v>
      </c>
      <c r="K112" s="158" t="str">
        <f>VLOOKUP(Table266[[#This Row],[V2 avain]],Table2611[#All],8,FALSE)</f>
        <v>Muuttunut</v>
      </c>
      <c r="L112" t="s">
        <v>101</v>
      </c>
      <c r="M112" t="s">
        <v>467</v>
      </c>
      <c r="N112" s="24"/>
      <c r="O112" s="2"/>
      <c r="P112" s="13"/>
    </row>
    <row r="113" spans="1:16" ht="13.95" customHeight="1" x14ac:dyDescent="0.3">
      <c r="A113" s="2"/>
      <c r="B113" s="23"/>
      <c r="C113" s="152" t="s">
        <v>1657</v>
      </c>
      <c r="D113" s="34" t="s">
        <v>102</v>
      </c>
      <c r="E113" s="39">
        <f>VLOOKUP(Table266[[#This Row],[V2 avain]],Table2611[#All],2,FALSE)</f>
        <v>0</v>
      </c>
      <c r="F113" s="40">
        <f>VLOOKUP(Table266[[#This Row],[V2 avain]],Table2611[#All],3,FALSE)</f>
        <v>0</v>
      </c>
      <c r="G113" s="40">
        <f>VLOOKUP(Table266[[#This Row],[V2 avain]],Table2611[#All],4,FALSE)</f>
        <v>0</v>
      </c>
      <c r="H113" s="40">
        <f>VLOOKUP(Table266[[#This Row],[V2 avain]],Table2611[#All],5,FALSE)</f>
        <v>0</v>
      </c>
      <c r="I113" s="40">
        <f>VLOOKUP(Table266[[#This Row],[V2 avain]],Table2611[#All],6,FALSE)</f>
        <v>0</v>
      </c>
      <c r="J113" s="40" t="str">
        <f>VLOOKUP(Table266[[#This Row],[V2 avain]],Table2611[#All],7,FALSE)</f>
        <v>ACCESS-3d</v>
      </c>
      <c r="K113" s="158" t="str">
        <f>VLOOKUP(Table266[[#This Row],[V2 avain]],Table2611[#All],8,FALSE)</f>
        <v>Vastaava</v>
      </c>
      <c r="L113" t="s">
        <v>103</v>
      </c>
      <c r="M113" t="s">
        <v>467</v>
      </c>
      <c r="N113" s="24"/>
      <c r="O113" s="2"/>
      <c r="P113" s="13"/>
    </row>
    <row r="114" spans="1:16" ht="13.95" customHeight="1" x14ac:dyDescent="0.3">
      <c r="A114" s="2"/>
      <c r="B114" s="23"/>
      <c r="C114" s="152" t="s">
        <v>1658</v>
      </c>
      <c r="D114" s="34" t="s">
        <v>103</v>
      </c>
      <c r="E114" s="39">
        <f>VLOOKUP(Table266[[#This Row],[V2 avain]],Table2611[#All],2,FALSE)</f>
        <v>0</v>
      </c>
      <c r="F114" s="40">
        <f>VLOOKUP(Table266[[#This Row],[V2 avain]],Table2611[#All],3,FALSE)</f>
        <v>0</v>
      </c>
      <c r="G114" s="40">
        <f>VLOOKUP(Table266[[#This Row],[V2 avain]],Table2611[#All],4,FALSE)</f>
        <v>0</v>
      </c>
      <c r="H114" s="40">
        <f>VLOOKUP(Table266[[#This Row],[V2 avain]],Table2611[#All],5,FALSE)</f>
        <v>0</v>
      </c>
      <c r="I114" s="40">
        <f>VLOOKUP(Table266[[#This Row],[V2 avain]],Table2611[#All],6,FALSE)</f>
        <v>0</v>
      </c>
      <c r="J114" s="40" t="str">
        <f>VLOOKUP(Table266[[#This Row],[V2 avain]],Table2611[#All],7,FALSE)</f>
        <v>ACCESS-3c</v>
      </c>
      <c r="K114" s="158" t="str">
        <f>VLOOKUP(Table266[[#This Row],[V2 avain]],Table2611[#All],8,FALSE)</f>
        <v>Vastaava</v>
      </c>
      <c r="L114" t="s">
        <v>102</v>
      </c>
      <c r="M114" t="s">
        <v>467</v>
      </c>
      <c r="N114" s="24"/>
      <c r="O114" s="2"/>
      <c r="P114" s="13"/>
    </row>
    <row r="115" spans="1:16" ht="13.95" customHeight="1" x14ac:dyDescent="0.3">
      <c r="A115" s="2"/>
      <c r="B115" s="23"/>
      <c r="C115" s="152" t="s">
        <v>1659</v>
      </c>
      <c r="D115" s="34" t="s">
        <v>104</v>
      </c>
      <c r="E115" s="39">
        <f>VLOOKUP(Table266[[#This Row],[V2 avain]],Table2611[#All],2,FALSE)</f>
        <v>0</v>
      </c>
      <c r="F115" s="40">
        <f>VLOOKUP(Table266[[#This Row],[V2 avain]],Table2611[#All],3,FALSE)</f>
        <v>0</v>
      </c>
      <c r="G115" s="40">
        <f>VLOOKUP(Table266[[#This Row],[V2 avain]],Table2611[#All],4,FALSE)</f>
        <v>0</v>
      </c>
      <c r="H115" s="40">
        <f>VLOOKUP(Table266[[#This Row],[V2 avain]],Table2611[#All],5,FALSE)</f>
        <v>0</v>
      </c>
      <c r="I115" s="40">
        <f>VLOOKUP(Table266[[#This Row],[V2 avain]],Table2611[#All],6,FALSE)</f>
        <v>0</v>
      </c>
      <c r="J115" s="40" t="str">
        <f>VLOOKUP(Table266[[#This Row],[V2 avain]],Table2611[#All],7,FALSE)</f>
        <v>ACCESS-3f</v>
      </c>
      <c r="K115" s="158" t="str">
        <f>VLOOKUP(Table266[[#This Row],[V2 avain]],Table2611[#All],8,FALSE)</f>
        <v>Muuttunut</v>
      </c>
      <c r="L115" t="s">
        <v>104</v>
      </c>
      <c r="M115" t="s">
        <v>467</v>
      </c>
      <c r="N115" s="24"/>
      <c r="O115" s="2"/>
      <c r="P115" s="13"/>
    </row>
    <row r="116" spans="1:16" ht="13.95" customHeight="1" x14ac:dyDescent="0.3">
      <c r="A116" s="2"/>
      <c r="B116" s="23"/>
      <c r="C116" s="152" t="s">
        <v>1660</v>
      </c>
      <c r="D116" s="34" t="s">
        <v>105</v>
      </c>
      <c r="E116" s="39">
        <f>VLOOKUP(Table266[[#This Row],[V2 avain]],Table2611[#All],2,FALSE)</f>
        <v>0</v>
      </c>
      <c r="F116" s="40">
        <f>VLOOKUP(Table266[[#This Row],[V2 avain]],Table2611[#All],3,FALSE)</f>
        <v>0</v>
      </c>
      <c r="G116" s="40">
        <f>VLOOKUP(Table266[[#This Row],[V2 avain]],Table2611[#All],4,FALSE)</f>
        <v>0</v>
      </c>
      <c r="H116" s="40">
        <f>VLOOKUP(Table266[[#This Row],[V2 avain]],Table2611[#All],5,FALSE)</f>
        <v>0</v>
      </c>
      <c r="I116" s="40">
        <f>VLOOKUP(Table266[[#This Row],[V2 avain]],Table2611[#All],6,FALSE)</f>
        <v>0</v>
      </c>
      <c r="J116" s="40" t="str">
        <f>VLOOKUP(Table266[[#This Row],[V2 avain]],Table2611[#All],7,FALSE)</f>
        <v>ARCHITECTURE-1a</v>
      </c>
      <c r="K116" s="158" t="str">
        <f>VLOOKUP(Table266[[#This Row],[V2 avain]],Table2611[#All],8,FALSE)</f>
        <v>Vastaava</v>
      </c>
      <c r="L116" t="s">
        <v>105</v>
      </c>
      <c r="M116" t="s">
        <v>467</v>
      </c>
      <c r="N116" s="24"/>
      <c r="O116" s="2"/>
      <c r="P116" s="13"/>
    </row>
    <row r="117" spans="1:16" ht="13.95" customHeight="1" x14ac:dyDescent="0.3">
      <c r="A117" s="2"/>
      <c r="B117" s="23"/>
      <c r="C117" s="152" t="s">
        <v>1661</v>
      </c>
      <c r="D117" s="34" t="s">
        <v>106</v>
      </c>
      <c r="E117" s="39">
        <f>VLOOKUP(Table266[[#This Row],[V2 avain]],Table2611[#All],2,FALSE)</f>
        <v>0</v>
      </c>
      <c r="F117" s="40">
        <f>VLOOKUP(Table266[[#This Row],[V2 avain]],Table2611[#All],3,FALSE)</f>
        <v>0</v>
      </c>
      <c r="G117" s="40">
        <f>VLOOKUP(Table266[[#This Row],[V2 avain]],Table2611[#All],4,FALSE)</f>
        <v>0</v>
      </c>
      <c r="H117" s="40">
        <f>VLOOKUP(Table266[[#This Row],[V2 avain]],Table2611[#All],5,FALSE)</f>
        <v>0</v>
      </c>
      <c r="I117" s="40">
        <f>VLOOKUP(Table266[[#This Row],[V2 avain]],Table2611[#All],6,FALSE)</f>
        <v>0</v>
      </c>
      <c r="J117" s="40" t="str">
        <f>VLOOKUP(Table266[[#This Row],[V2 avain]],Table2611[#All],7,FALSE)</f>
        <v>ARCHITECTURE-1b</v>
      </c>
      <c r="K117" s="158" t="str">
        <f>VLOOKUP(Table266[[#This Row],[V2 avain]],Table2611[#All],8,FALSE)</f>
        <v>Vastaava</v>
      </c>
      <c r="L117" t="s">
        <v>106</v>
      </c>
      <c r="M117" t="s">
        <v>467</v>
      </c>
      <c r="N117" s="24"/>
      <c r="O117" s="2"/>
      <c r="P117" s="13"/>
    </row>
    <row r="118" spans="1:16" ht="13.95" customHeight="1" x14ac:dyDescent="0.3">
      <c r="A118" s="2"/>
      <c r="B118" s="23"/>
      <c r="C118" s="152" t="s">
        <v>1662</v>
      </c>
      <c r="D118" s="34" t="s">
        <v>107</v>
      </c>
      <c r="E118" s="39">
        <f>VLOOKUP(Table266[[#This Row],[V2 avain]],Table2611[#All],2,FALSE)</f>
        <v>0</v>
      </c>
      <c r="F118" s="40">
        <f>VLOOKUP(Table266[[#This Row],[V2 avain]],Table2611[#All],3,FALSE)</f>
        <v>0</v>
      </c>
      <c r="G118" s="40">
        <f>VLOOKUP(Table266[[#This Row],[V2 avain]],Table2611[#All],4,FALSE)</f>
        <v>0</v>
      </c>
      <c r="H118" s="40">
        <f>VLOOKUP(Table266[[#This Row],[V2 avain]],Table2611[#All],5,FALSE)</f>
        <v>0</v>
      </c>
      <c r="I118" s="40">
        <f>VLOOKUP(Table266[[#This Row],[V2 avain]],Table2611[#All],6,FALSE)</f>
        <v>0</v>
      </c>
      <c r="J118" s="40" t="str">
        <f>VLOOKUP(Table266[[#This Row],[V2 avain]],Table2611[#All],7,FALSE)</f>
        <v>ARCHITECTURE-1c</v>
      </c>
      <c r="K118" s="158" t="str">
        <f>VLOOKUP(Table266[[#This Row],[V2 avain]],Table2611[#All],8,FALSE)</f>
        <v>Vastaava</v>
      </c>
      <c r="L118" t="s">
        <v>107</v>
      </c>
      <c r="M118" t="s">
        <v>467</v>
      </c>
      <c r="N118" s="24"/>
      <c r="O118" s="2"/>
      <c r="P118" s="13"/>
    </row>
    <row r="119" spans="1:16" ht="13.95" customHeight="1" x14ac:dyDescent="0.3">
      <c r="A119" s="2"/>
      <c r="B119" s="23"/>
      <c r="C119" s="152" t="s">
        <v>1663</v>
      </c>
      <c r="D119" s="34" t="s">
        <v>108</v>
      </c>
      <c r="E119" s="39">
        <f>VLOOKUP(Table266[[#This Row],[V2 avain]],Table2611[#All],2,FALSE)</f>
        <v>0</v>
      </c>
      <c r="F119" s="40">
        <f>VLOOKUP(Table266[[#This Row],[V2 avain]],Table2611[#All],3,FALSE)</f>
        <v>0</v>
      </c>
      <c r="G119" s="40">
        <f>VLOOKUP(Table266[[#This Row],[V2 avain]],Table2611[#All],4,FALSE)</f>
        <v>0</v>
      </c>
      <c r="H119" s="40">
        <f>VLOOKUP(Table266[[#This Row],[V2 avain]],Table2611[#All],5,FALSE)</f>
        <v>0</v>
      </c>
      <c r="I119" s="40">
        <f>VLOOKUP(Table266[[#This Row],[V2 avain]],Table2611[#All],6,FALSE)</f>
        <v>0</v>
      </c>
      <c r="J119" s="40" t="str">
        <f>VLOOKUP(Table266[[#This Row],[V2 avain]],Table2611[#All],7,FALSE)</f>
        <v>ARCHITECTURE-1d</v>
      </c>
      <c r="K119" s="158" t="str">
        <f>VLOOKUP(Table266[[#This Row],[V2 avain]],Table2611[#All],8,FALSE)</f>
        <v>Vastaava</v>
      </c>
      <c r="L119" t="s">
        <v>108</v>
      </c>
      <c r="M119" t="s">
        <v>467</v>
      </c>
      <c r="N119" s="24"/>
      <c r="O119" s="2"/>
      <c r="P119" s="13"/>
    </row>
    <row r="120" spans="1:16" ht="13.95" customHeight="1" x14ac:dyDescent="0.3">
      <c r="A120" s="2"/>
      <c r="B120" s="23"/>
      <c r="C120" s="152" t="s">
        <v>1664</v>
      </c>
      <c r="D120" s="34" t="s">
        <v>109</v>
      </c>
      <c r="E120" s="39" t="e">
        <f>VLOOKUP(Table266[[#This Row],[V2 avain]],Table2611[#All],2,FALSE)</f>
        <v>#N/A</v>
      </c>
      <c r="F120" s="40" t="e">
        <f>VLOOKUP(Table266[[#This Row],[V2 avain]],Table2611[#All],3,FALSE)</f>
        <v>#N/A</v>
      </c>
      <c r="G120" s="40" t="e">
        <f>VLOOKUP(Table266[[#This Row],[V2 avain]],Table2611[#All],4,FALSE)</f>
        <v>#N/A</v>
      </c>
      <c r="H120" s="40" t="e">
        <f>VLOOKUP(Table266[[#This Row],[V2 avain]],Table2611[#All],5,FALSE)</f>
        <v>#N/A</v>
      </c>
      <c r="I120" s="40" t="e">
        <f>VLOOKUP(Table266[[#This Row],[V2 avain]],Table2611[#All],6,FALSE)</f>
        <v>#N/A</v>
      </c>
      <c r="J120" s="40" t="e">
        <f>VLOOKUP(Table266[[#This Row],[V2 avain]],Table2611[#All],7,FALSE)</f>
        <v>#N/A</v>
      </c>
      <c r="K120" s="158" t="e">
        <f>VLOOKUP(Table266[[#This Row],[V2 avain]],Table2611[#All],8,FALSE)</f>
        <v>#N/A</v>
      </c>
      <c r="L120"/>
      <c r="M120" t="s">
        <v>468</v>
      </c>
      <c r="N120" s="24"/>
      <c r="O120" s="2"/>
      <c r="P120" s="13"/>
    </row>
    <row r="121" spans="1:16" ht="13.95" customHeight="1" x14ac:dyDescent="0.3">
      <c r="A121" s="2"/>
      <c r="B121" s="23"/>
      <c r="C121" s="152" t="s">
        <v>1665</v>
      </c>
      <c r="D121" s="34" t="s">
        <v>110</v>
      </c>
      <c r="E121" s="39">
        <f>VLOOKUP(Table266[[#This Row],[V2 avain]],Table2611[#All],2,FALSE)</f>
        <v>0</v>
      </c>
      <c r="F121" s="40">
        <f>VLOOKUP(Table266[[#This Row],[V2 avain]],Table2611[#All],3,FALSE)</f>
        <v>0</v>
      </c>
      <c r="G121" s="40">
        <f>VLOOKUP(Table266[[#This Row],[V2 avain]],Table2611[#All],4,FALSE)</f>
        <v>0</v>
      </c>
      <c r="H121" s="40">
        <f>VLOOKUP(Table266[[#This Row],[V2 avain]],Table2611[#All],5,FALSE)</f>
        <v>0</v>
      </c>
      <c r="I121" s="40">
        <f>VLOOKUP(Table266[[#This Row],[V2 avain]],Table2611[#All],6,FALSE)</f>
        <v>0</v>
      </c>
      <c r="J121" s="40" t="str">
        <f>VLOOKUP(Table266[[#This Row],[V2 avain]],Table2611[#All],7,FALSE)</f>
        <v>ARCHITECTURE-1e</v>
      </c>
      <c r="K121" s="158" t="str">
        <f>VLOOKUP(Table266[[#This Row],[V2 avain]],Table2611[#All],8,FALSE)</f>
        <v>Vastaava</v>
      </c>
      <c r="L121" t="s">
        <v>109</v>
      </c>
      <c r="M121" t="s">
        <v>467</v>
      </c>
      <c r="N121" s="24"/>
      <c r="O121" s="2"/>
      <c r="P121" s="13"/>
    </row>
    <row r="122" spans="1:16" ht="13.95" customHeight="1" x14ac:dyDescent="0.3">
      <c r="A122" s="2"/>
      <c r="B122" s="23"/>
      <c r="C122" s="152" t="s">
        <v>1666</v>
      </c>
      <c r="D122" s="34" t="s">
        <v>111</v>
      </c>
      <c r="E122" s="39">
        <f>VLOOKUP(Table266[[#This Row],[V2 avain]],Table2611[#All],2,FALSE)</f>
        <v>0</v>
      </c>
      <c r="F122" s="40">
        <f>VLOOKUP(Table266[[#This Row],[V2 avain]],Table2611[#All],3,FALSE)</f>
        <v>0</v>
      </c>
      <c r="G122" s="40">
        <f>VLOOKUP(Table266[[#This Row],[V2 avain]],Table2611[#All],4,FALSE)</f>
        <v>0</v>
      </c>
      <c r="H122" s="40">
        <f>VLOOKUP(Table266[[#This Row],[V2 avain]],Table2611[#All],5,FALSE)</f>
        <v>0</v>
      </c>
      <c r="I122" s="40">
        <f>VLOOKUP(Table266[[#This Row],[V2 avain]],Table2611[#All],6,FALSE)</f>
        <v>0</v>
      </c>
      <c r="J122" s="40" t="str">
        <f>VLOOKUP(Table266[[#This Row],[V2 avain]],Table2611[#All],7,FALSE)</f>
        <v>ARCHITECTURE-1f</v>
      </c>
      <c r="K122" s="158" t="str">
        <f>VLOOKUP(Table266[[#This Row],[V2 avain]],Table2611[#All],8,FALSE)</f>
        <v>Muuttunut</v>
      </c>
      <c r="L122" t="s">
        <v>110</v>
      </c>
      <c r="M122" t="s">
        <v>467</v>
      </c>
      <c r="N122" s="24"/>
      <c r="O122" s="2"/>
      <c r="P122" s="13"/>
    </row>
    <row r="123" spans="1:16" ht="13.95" customHeight="1" x14ac:dyDescent="0.3">
      <c r="A123" s="2"/>
      <c r="B123" s="23"/>
      <c r="C123" s="152" t="s">
        <v>1667</v>
      </c>
      <c r="D123" s="34" t="s">
        <v>112</v>
      </c>
      <c r="E123" s="39">
        <f>VLOOKUP(Table266[[#This Row],[V2 avain]],Table2611[#All],2,FALSE)</f>
        <v>0</v>
      </c>
      <c r="F123" s="40">
        <f>VLOOKUP(Table266[[#This Row],[V2 avain]],Table2611[#All],3,FALSE)</f>
        <v>0</v>
      </c>
      <c r="G123" s="40">
        <f>VLOOKUP(Table266[[#This Row],[V2 avain]],Table2611[#All],4,FALSE)</f>
        <v>0</v>
      </c>
      <c r="H123" s="40">
        <f>VLOOKUP(Table266[[#This Row],[V2 avain]],Table2611[#All],5,FALSE)</f>
        <v>0</v>
      </c>
      <c r="I123" s="40">
        <f>VLOOKUP(Table266[[#This Row],[V2 avain]],Table2611[#All],6,FALSE)</f>
        <v>0</v>
      </c>
      <c r="J123" s="40" t="str">
        <f>VLOOKUP(Table266[[#This Row],[V2 avain]],Table2611[#All],7,FALSE)</f>
        <v>ARCHITECTURE-1g</v>
      </c>
      <c r="K123" s="158" t="str">
        <f>VLOOKUP(Table266[[#This Row],[V2 avain]],Table2611[#All],8,FALSE)</f>
        <v>Vastaava</v>
      </c>
      <c r="L123" t="s">
        <v>111</v>
      </c>
      <c r="M123" t="s">
        <v>467</v>
      </c>
      <c r="N123" s="24"/>
      <c r="O123" s="2"/>
      <c r="P123" s="13"/>
    </row>
    <row r="124" spans="1:16" ht="13.95" customHeight="1" x14ac:dyDescent="0.3">
      <c r="A124" s="2"/>
      <c r="B124" s="23"/>
      <c r="C124" s="152" t="s">
        <v>1668</v>
      </c>
      <c r="D124" s="34" t="s">
        <v>113</v>
      </c>
      <c r="E124" s="39">
        <f>VLOOKUP(Table266[[#This Row],[V2 avain]],Table2611[#All],2,FALSE)</f>
        <v>0</v>
      </c>
      <c r="F124" s="40">
        <f>VLOOKUP(Table266[[#This Row],[V2 avain]],Table2611[#All],3,FALSE)</f>
        <v>0</v>
      </c>
      <c r="G124" s="40">
        <f>VLOOKUP(Table266[[#This Row],[V2 avain]],Table2611[#All],4,FALSE)</f>
        <v>0</v>
      </c>
      <c r="H124" s="40">
        <f>VLOOKUP(Table266[[#This Row],[V2 avain]],Table2611[#All],5,FALSE)</f>
        <v>0</v>
      </c>
      <c r="I124" s="40">
        <f>VLOOKUP(Table266[[#This Row],[V2 avain]],Table2611[#All],6,FALSE)</f>
        <v>0</v>
      </c>
      <c r="J124" s="40" t="str">
        <f>VLOOKUP(Table266[[#This Row],[V2 avain]],Table2611[#All],7,FALSE)</f>
        <v>ARCHITECTURE-1h</v>
      </c>
      <c r="K124" s="158" t="str">
        <f>VLOOKUP(Table266[[#This Row],[V2 avain]],Table2611[#All],8,FALSE)</f>
        <v>Vastaava</v>
      </c>
      <c r="L124" t="s">
        <v>112</v>
      </c>
      <c r="M124" t="s">
        <v>467</v>
      </c>
      <c r="N124" s="24"/>
      <c r="O124" s="2"/>
      <c r="P124" s="13"/>
    </row>
    <row r="125" spans="1:16" ht="13.95" customHeight="1" x14ac:dyDescent="0.3">
      <c r="A125" s="2"/>
      <c r="B125" s="23"/>
      <c r="C125" s="152" t="s">
        <v>1669</v>
      </c>
      <c r="D125" s="34" t="s">
        <v>114</v>
      </c>
      <c r="E125" s="39">
        <f>VLOOKUP(Table266[[#This Row],[V2 avain]],Table2611[#All],2,FALSE)</f>
        <v>0</v>
      </c>
      <c r="F125" s="40">
        <f>VLOOKUP(Table266[[#This Row],[V2 avain]],Table2611[#All],3,FALSE)</f>
        <v>0</v>
      </c>
      <c r="G125" s="40">
        <f>VLOOKUP(Table266[[#This Row],[V2 avain]],Table2611[#All],4,FALSE)</f>
        <v>0</v>
      </c>
      <c r="H125" s="40">
        <f>VLOOKUP(Table266[[#This Row],[V2 avain]],Table2611[#All],5,FALSE)</f>
        <v>0</v>
      </c>
      <c r="I125" s="40">
        <f>VLOOKUP(Table266[[#This Row],[V2 avain]],Table2611[#All],6,FALSE)</f>
        <v>0</v>
      </c>
      <c r="J125" s="40" t="str">
        <f>VLOOKUP(Table266[[#This Row],[V2 avain]],Table2611[#All],7,FALSE)</f>
        <v>ARCHITECTURE-1i</v>
      </c>
      <c r="K125" s="158" t="str">
        <f>VLOOKUP(Table266[[#This Row],[V2 avain]],Table2611[#All],8,FALSE)</f>
        <v>Vastaava</v>
      </c>
      <c r="L125" t="s">
        <v>113</v>
      </c>
      <c r="M125" t="s">
        <v>469</v>
      </c>
      <c r="N125" s="24"/>
      <c r="O125" s="2"/>
      <c r="P125" s="13"/>
    </row>
    <row r="126" spans="1:16" ht="13.95" customHeight="1" x14ac:dyDescent="0.3">
      <c r="A126" s="2"/>
      <c r="B126" s="23"/>
      <c r="C126" s="152" t="s">
        <v>1670</v>
      </c>
      <c r="D126" s="34" t="s">
        <v>476</v>
      </c>
      <c r="E126" s="39">
        <f>VLOOKUP(Table266[[#This Row],[V2 avain]],Table2611[#All],2,FALSE)</f>
        <v>0</v>
      </c>
      <c r="F126" s="40">
        <f>VLOOKUP(Table266[[#This Row],[V2 avain]],Table2611[#All],3,FALSE)</f>
        <v>0</v>
      </c>
      <c r="G126" s="40">
        <f>VLOOKUP(Table266[[#This Row],[V2 avain]],Table2611[#All],4,FALSE)</f>
        <v>0</v>
      </c>
      <c r="H126" s="40">
        <f>VLOOKUP(Table266[[#This Row],[V2 avain]],Table2611[#All],5,FALSE)</f>
        <v>0</v>
      </c>
      <c r="I126" s="40">
        <f>VLOOKUP(Table266[[#This Row],[V2 avain]],Table2611[#All],6,FALSE)</f>
        <v>0</v>
      </c>
      <c r="J126" s="40">
        <f>VLOOKUP(Table266[[#This Row],[V2 avain]],Table2611[#All],7,FALSE)</f>
        <v>0</v>
      </c>
      <c r="K126" s="158" t="str">
        <f>VLOOKUP(Table266[[#This Row],[V2 avain]],Table2611[#All],8,FALSE)</f>
        <v>Uusi</v>
      </c>
      <c r="L126" t="s">
        <v>114</v>
      </c>
      <c r="M126" t="s">
        <v>467</v>
      </c>
      <c r="N126" s="24"/>
      <c r="O126" s="2"/>
      <c r="P126" s="13"/>
    </row>
    <row r="127" spans="1:16" ht="13.95" customHeight="1" x14ac:dyDescent="0.3">
      <c r="A127" s="2"/>
      <c r="B127" s="23"/>
      <c r="C127" s="152" t="s">
        <v>1671</v>
      </c>
      <c r="D127" s="34" t="s">
        <v>115</v>
      </c>
      <c r="E127" s="39" t="e">
        <f>VLOOKUP(Table266[[#This Row],[V2 avain]],Table2611[#All],2,FALSE)</f>
        <v>#N/A</v>
      </c>
      <c r="F127" s="40" t="e">
        <f>VLOOKUP(Table266[[#This Row],[V2 avain]],Table2611[#All],3,FALSE)</f>
        <v>#N/A</v>
      </c>
      <c r="G127" s="40" t="e">
        <f>VLOOKUP(Table266[[#This Row],[V2 avain]],Table2611[#All],4,FALSE)</f>
        <v>#N/A</v>
      </c>
      <c r="H127" s="40" t="e">
        <f>VLOOKUP(Table266[[#This Row],[V2 avain]],Table2611[#All],5,FALSE)</f>
        <v>#N/A</v>
      </c>
      <c r="I127" s="40" t="e">
        <f>VLOOKUP(Table266[[#This Row],[V2 avain]],Table2611[#All],6,FALSE)</f>
        <v>#N/A</v>
      </c>
      <c r="J127" s="40" t="e">
        <f>VLOOKUP(Table266[[#This Row],[V2 avain]],Table2611[#All],7,FALSE)</f>
        <v>#N/A</v>
      </c>
      <c r="K127" s="158" t="e">
        <f>VLOOKUP(Table266[[#This Row],[V2 avain]],Table2611[#All],8,FALSE)</f>
        <v>#N/A</v>
      </c>
      <c r="L127"/>
      <c r="M127" t="s">
        <v>468</v>
      </c>
      <c r="N127" s="24"/>
      <c r="O127" s="2"/>
      <c r="P127" s="13"/>
    </row>
    <row r="128" spans="1:16" ht="13.95" customHeight="1" x14ac:dyDescent="0.3">
      <c r="A128" s="2"/>
      <c r="B128" s="23"/>
      <c r="C128" s="152" t="s">
        <v>1672</v>
      </c>
      <c r="D128" s="34" t="s">
        <v>116</v>
      </c>
      <c r="E128" s="39">
        <f>VLOOKUP(Table266[[#This Row],[V2 avain]],Table2611[#All],2,FALSE)</f>
        <v>0</v>
      </c>
      <c r="F128" s="40">
        <f>VLOOKUP(Table266[[#This Row],[V2 avain]],Table2611[#All],3,FALSE)</f>
        <v>0</v>
      </c>
      <c r="G128" s="40">
        <f>VLOOKUP(Table266[[#This Row],[V2 avain]],Table2611[#All],4,FALSE)</f>
        <v>0</v>
      </c>
      <c r="H128" s="40">
        <f>VLOOKUP(Table266[[#This Row],[V2 avain]],Table2611[#All],5,FALSE)</f>
        <v>0</v>
      </c>
      <c r="I128" s="40">
        <f>VLOOKUP(Table266[[#This Row],[V2 avain]],Table2611[#All],6,FALSE)</f>
        <v>0</v>
      </c>
      <c r="J128" s="40" t="str">
        <f>VLOOKUP(Table266[[#This Row],[V2 avain]],Table2611[#All],7,FALSE)</f>
        <v>ARCHITECTURE-2a</v>
      </c>
      <c r="K128" s="158" t="str">
        <f>VLOOKUP(Table266[[#This Row],[V2 avain]],Table2611[#All],8,FALSE)</f>
        <v>Vastaava</v>
      </c>
      <c r="L128" t="s">
        <v>115</v>
      </c>
      <c r="M128" t="s">
        <v>467</v>
      </c>
      <c r="N128" s="24"/>
      <c r="O128" s="2"/>
      <c r="P128" s="13"/>
    </row>
    <row r="129" spans="1:16" ht="13.95" customHeight="1" x14ac:dyDescent="0.3">
      <c r="A129" s="2"/>
      <c r="B129" s="23"/>
      <c r="C129" s="152" t="s">
        <v>1673</v>
      </c>
      <c r="D129" s="34" t="s">
        <v>117</v>
      </c>
      <c r="E129" s="39">
        <f>VLOOKUP(Table266[[#This Row],[V2 avain]],Table2611[#All],2,FALSE)</f>
        <v>0</v>
      </c>
      <c r="F129" s="40">
        <f>VLOOKUP(Table266[[#This Row],[V2 avain]],Table2611[#All],3,FALSE)</f>
        <v>0</v>
      </c>
      <c r="G129" s="40">
        <f>VLOOKUP(Table266[[#This Row],[V2 avain]],Table2611[#All],4,FALSE)</f>
        <v>0</v>
      </c>
      <c r="H129" s="40">
        <f>VLOOKUP(Table266[[#This Row],[V2 avain]],Table2611[#All],5,FALSE)</f>
        <v>0</v>
      </c>
      <c r="I129" s="40">
        <f>VLOOKUP(Table266[[#This Row],[V2 avain]],Table2611[#All],6,FALSE)</f>
        <v>0</v>
      </c>
      <c r="J129" s="40">
        <f>VLOOKUP(Table266[[#This Row],[V2 avain]],Table2611[#All],7,FALSE)</f>
        <v>0</v>
      </c>
      <c r="K129" s="158" t="str">
        <f>VLOOKUP(Table266[[#This Row],[V2 avain]],Table2611[#All],8,FALSE)</f>
        <v>Uusi</v>
      </c>
      <c r="L129" t="s">
        <v>118</v>
      </c>
      <c r="M129" t="s">
        <v>467</v>
      </c>
      <c r="N129" s="24"/>
      <c r="O129" s="2"/>
      <c r="P129" s="13"/>
    </row>
    <row r="130" spans="1:16" ht="13.95" customHeight="1" x14ac:dyDescent="0.3">
      <c r="A130" s="2"/>
      <c r="B130" s="23"/>
      <c r="C130" s="152" t="s">
        <v>1674</v>
      </c>
      <c r="D130" s="34" t="s">
        <v>118</v>
      </c>
      <c r="E130" s="39">
        <f>VLOOKUP(Table266[[#This Row],[V2 avain]],Table2611[#All],2,FALSE)</f>
        <v>0</v>
      </c>
      <c r="F130" s="40">
        <f>VLOOKUP(Table266[[#This Row],[V2 avain]],Table2611[#All],3,FALSE)</f>
        <v>0</v>
      </c>
      <c r="G130" s="40">
        <f>VLOOKUP(Table266[[#This Row],[V2 avain]],Table2611[#All],4,FALSE)</f>
        <v>0</v>
      </c>
      <c r="H130" s="40">
        <f>VLOOKUP(Table266[[#This Row],[V2 avain]],Table2611[#All],5,FALSE)</f>
        <v>0</v>
      </c>
      <c r="I130" s="40">
        <f>VLOOKUP(Table266[[#This Row],[V2 avain]],Table2611[#All],6,FALSE)</f>
        <v>0</v>
      </c>
      <c r="J130" s="40" t="str">
        <f>VLOOKUP(Table266[[#This Row],[V2 avain]],Table2611[#All],7,FALSE)</f>
        <v>ARCHITECTURE-2b</v>
      </c>
      <c r="K130" s="158" t="str">
        <f>VLOOKUP(Table266[[#This Row],[V2 avain]],Table2611[#All],8,FALSE)</f>
        <v>Vastaava</v>
      </c>
      <c r="L130" t="s">
        <v>116</v>
      </c>
      <c r="M130" t="s">
        <v>477</v>
      </c>
      <c r="N130" s="24"/>
      <c r="O130" s="2"/>
      <c r="P130" s="13"/>
    </row>
    <row r="131" spans="1:16" ht="13.95" customHeight="1" x14ac:dyDescent="0.3">
      <c r="A131" s="2"/>
      <c r="B131" s="23"/>
      <c r="C131" s="152" t="s">
        <v>1675</v>
      </c>
      <c r="D131" s="34" t="s">
        <v>119</v>
      </c>
      <c r="E131" s="39">
        <f>VLOOKUP(Table266[[#This Row],[V2 avain]],Table2611[#All],2,FALSE)</f>
        <v>0</v>
      </c>
      <c r="F131" s="40">
        <f>VLOOKUP(Table266[[#This Row],[V2 avain]],Table2611[#All],3,FALSE)</f>
        <v>0</v>
      </c>
      <c r="G131" s="40">
        <f>VLOOKUP(Table266[[#This Row],[V2 avain]],Table2611[#All],4,FALSE)</f>
        <v>0</v>
      </c>
      <c r="H131" s="40">
        <f>VLOOKUP(Table266[[#This Row],[V2 avain]],Table2611[#All],5,FALSE)</f>
        <v>0</v>
      </c>
      <c r="I131" s="40">
        <f>VLOOKUP(Table266[[#This Row],[V2 avain]],Table2611[#All],6,FALSE)</f>
        <v>0</v>
      </c>
      <c r="J131" s="40" t="str">
        <f>VLOOKUP(Table266[[#This Row],[V2 avain]],Table2611[#All],7,FALSE)</f>
        <v>ARCHITECTURE-1f</v>
      </c>
      <c r="K131" s="158" t="str">
        <f>VLOOKUP(Table266[[#This Row],[V2 avain]],Table2611[#All],8,FALSE)</f>
        <v>Muuttunut</v>
      </c>
      <c r="L131" t="s">
        <v>117</v>
      </c>
      <c r="M131" t="s">
        <v>467</v>
      </c>
      <c r="N131" s="24"/>
      <c r="O131" s="2"/>
      <c r="P131" s="13"/>
    </row>
    <row r="132" spans="1:16" ht="13.95" customHeight="1" x14ac:dyDescent="0.3">
      <c r="A132" s="2"/>
      <c r="B132" s="23"/>
      <c r="C132" s="152" t="s">
        <v>1676</v>
      </c>
      <c r="D132" s="34" t="s">
        <v>120</v>
      </c>
      <c r="E132" s="39" t="e">
        <f>VLOOKUP(Table266[[#This Row],[V2 avain]],Table2611[#All],2,FALSE)</f>
        <v>#N/A</v>
      </c>
      <c r="F132" s="40" t="e">
        <f>VLOOKUP(Table266[[#This Row],[V2 avain]],Table2611[#All],3,FALSE)</f>
        <v>#N/A</v>
      </c>
      <c r="G132" s="40" t="e">
        <f>VLOOKUP(Table266[[#This Row],[V2 avain]],Table2611[#All],4,FALSE)</f>
        <v>#N/A</v>
      </c>
      <c r="H132" s="40" t="e">
        <f>VLOOKUP(Table266[[#This Row],[V2 avain]],Table2611[#All],5,FALSE)</f>
        <v>#N/A</v>
      </c>
      <c r="I132" s="40" t="e">
        <f>VLOOKUP(Table266[[#This Row],[V2 avain]],Table2611[#All],6,FALSE)</f>
        <v>#N/A</v>
      </c>
      <c r="J132" s="40" t="e">
        <f>VLOOKUP(Table266[[#This Row],[V2 avain]],Table2611[#All],7,FALSE)</f>
        <v>#N/A</v>
      </c>
      <c r="K132" s="158" t="e">
        <f>VLOOKUP(Table266[[#This Row],[V2 avain]],Table2611[#All],8,FALSE)</f>
        <v>#N/A</v>
      </c>
      <c r="L132"/>
      <c r="M132" t="s">
        <v>468</v>
      </c>
      <c r="N132" s="24"/>
      <c r="O132" s="2"/>
      <c r="P132" s="13"/>
    </row>
    <row r="133" spans="1:16" ht="13.95" customHeight="1" x14ac:dyDescent="0.3">
      <c r="A133" s="2"/>
      <c r="B133" s="23"/>
      <c r="C133" s="152" t="s">
        <v>1677</v>
      </c>
      <c r="D133" s="34" t="s">
        <v>121</v>
      </c>
      <c r="E133" s="39">
        <f>VLOOKUP(Table266[[#This Row],[V2 avain]],Table2611[#All],2,FALSE)</f>
        <v>0</v>
      </c>
      <c r="F133" s="40">
        <f>VLOOKUP(Table266[[#This Row],[V2 avain]],Table2611[#All],3,FALSE)</f>
        <v>0</v>
      </c>
      <c r="G133" s="40">
        <f>VLOOKUP(Table266[[#This Row],[V2 avain]],Table2611[#All],4,FALSE)</f>
        <v>0</v>
      </c>
      <c r="H133" s="40">
        <f>VLOOKUP(Table266[[#This Row],[V2 avain]],Table2611[#All],5,FALSE)</f>
        <v>0</v>
      </c>
      <c r="I133" s="40">
        <f>VLOOKUP(Table266[[#This Row],[V2 avain]],Table2611[#All],6,FALSE)</f>
        <v>0</v>
      </c>
      <c r="J133" s="40">
        <f>VLOOKUP(Table266[[#This Row],[V2 avain]],Table2611[#All],7,FALSE)</f>
        <v>0</v>
      </c>
      <c r="K133" s="158" t="str">
        <f>VLOOKUP(Table266[[#This Row],[V2 avain]],Table2611[#All],8,FALSE)</f>
        <v>Uusi</v>
      </c>
      <c r="L133" t="s">
        <v>120</v>
      </c>
      <c r="M133" t="s">
        <v>467</v>
      </c>
      <c r="N133" s="24"/>
      <c r="O133" s="2"/>
      <c r="P133" s="13"/>
    </row>
    <row r="134" spans="1:16" ht="13.95" customHeight="1" x14ac:dyDescent="0.3">
      <c r="A134" s="2"/>
      <c r="B134" s="23"/>
      <c r="C134" s="152" t="s">
        <v>1678</v>
      </c>
      <c r="D134" s="34" t="s">
        <v>122</v>
      </c>
      <c r="E134" s="39">
        <f>VLOOKUP(Table266[[#This Row],[V2 avain]],Table2611[#All],2,FALSE)</f>
        <v>0</v>
      </c>
      <c r="F134" s="40">
        <f>VLOOKUP(Table266[[#This Row],[V2 avain]],Table2611[#All],3,FALSE)</f>
        <v>0</v>
      </c>
      <c r="G134" s="40">
        <f>VLOOKUP(Table266[[#This Row],[V2 avain]],Table2611[#All],4,FALSE)</f>
        <v>0</v>
      </c>
      <c r="H134" s="40">
        <f>VLOOKUP(Table266[[#This Row],[V2 avain]],Table2611[#All],5,FALSE)</f>
        <v>0</v>
      </c>
      <c r="I134" s="40">
        <f>VLOOKUP(Table266[[#This Row],[V2 avain]],Table2611[#All],6,FALSE)</f>
        <v>0</v>
      </c>
      <c r="J134" s="40" t="str">
        <f>VLOOKUP(Table266[[#This Row],[V2 avain]],Table2611[#All],7,FALSE)</f>
        <v>ARCHITECTURE-2c</v>
      </c>
      <c r="K134" s="158" t="str">
        <f>VLOOKUP(Table266[[#This Row],[V2 avain]],Table2611[#All],8,FALSE)</f>
        <v>Vastaava</v>
      </c>
      <c r="L134" t="s">
        <v>121</v>
      </c>
      <c r="M134" t="s">
        <v>467</v>
      </c>
      <c r="N134" s="24"/>
      <c r="O134" s="2"/>
      <c r="P134" s="13"/>
    </row>
    <row r="135" spans="1:16" ht="13.95" customHeight="1" x14ac:dyDescent="0.3">
      <c r="A135" s="2"/>
      <c r="B135" s="23"/>
      <c r="C135" s="152" t="s">
        <v>1679</v>
      </c>
      <c r="D135" s="34" t="s">
        <v>123</v>
      </c>
      <c r="E135" s="39">
        <f>VLOOKUP(Table266[[#This Row],[V2 avain]],Table2611[#All],2,FALSE)</f>
        <v>0</v>
      </c>
      <c r="F135" s="40">
        <f>VLOOKUP(Table266[[#This Row],[V2 avain]],Table2611[#All],3,FALSE)</f>
        <v>0</v>
      </c>
      <c r="G135" s="40">
        <f>VLOOKUP(Table266[[#This Row],[V2 avain]],Table2611[#All],4,FALSE)</f>
        <v>0</v>
      </c>
      <c r="H135" s="40">
        <f>VLOOKUP(Table266[[#This Row],[V2 avain]],Table2611[#All],5,FALSE)</f>
        <v>0</v>
      </c>
      <c r="I135" s="40">
        <f>VLOOKUP(Table266[[#This Row],[V2 avain]],Table2611[#All],6,FALSE)</f>
        <v>0</v>
      </c>
      <c r="J135" s="40">
        <f>VLOOKUP(Table266[[#This Row],[V2 avain]],Table2611[#All],7,FALSE)</f>
        <v>0</v>
      </c>
      <c r="K135" s="158" t="str">
        <f>VLOOKUP(Table266[[#This Row],[V2 avain]],Table2611[#All],8,FALSE)</f>
        <v>Uusi</v>
      </c>
      <c r="L135" t="s">
        <v>122</v>
      </c>
      <c r="M135" t="s">
        <v>477</v>
      </c>
      <c r="N135" s="24"/>
      <c r="O135" s="2"/>
      <c r="P135" s="13"/>
    </row>
    <row r="136" spans="1:16" ht="13.95" customHeight="1" x14ac:dyDescent="0.3">
      <c r="A136" s="2"/>
      <c r="B136" s="23"/>
      <c r="C136" s="152" t="s">
        <v>1680</v>
      </c>
      <c r="D136" s="34" t="s">
        <v>124</v>
      </c>
      <c r="E136" s="39">
        <f>VLOOKUP(Table266[[#This Row],[V2 avain]],Table2611[#All],2,FALSE)</f>
        <v>0</v>
      </c>
      <c r="F136" s="40">
        <f>VLOOKUP(Table266[[#This Row],[V2 avain]],Table2611[#All],3,FALSE)</f>
        <v>0</v>
      </c>
      <c r="G136" s="40">
        <f>VLOOKUP(Table266[[#This Row],[V2 avain]],Table2611[#All],4,FALSE)</f>
        <v>0</v>
      </c>
      <c r="H136" s="40">
        <f>VLOOKUP(Table266[[#This Row],[V2 avain]],Table2611[#All],5,FALSE)</f>
        <v>0</v>
      </c>
      <c r="I136" s="40">
        <f>VLOOKUP(Table266[[#This Row],[V2 avain]],Table2611[#All],6,FALSE)</f>
        <v>0</v>
      </c>
      <c r="J136" s="40">
        <f>VLOOKUP(Table266[[#This Row],[V2 avain]],Table2611[#All],7,FALSE)</f>
        <v>0</v>
      </c>
      <c r="K136" s="158" t="str">
        <f>VLOOKUP(Table266[[#This Row],[V2 avain]],Table2611[#All],8,FALSE)</f>
        <v>Uusi</v>
      </c>
      <c r="L136" t="s">
        <v>123</v>
      </c>
      <c r="M136" t="s">
        <v>477</v>
      </c>
      <c r="N136" s="24"/>
      <c r="O136" s="2"/>
      <c r="P136" s="13"/>
    </row>
    <row r="137" spans="1:16" ht="13.95" customHeight="1" x14ac:dyDescent="0.3">
      <c r="A137" s="2"/>
      <c r="B137" s="23"/>
      <c r="C137" s="152" t="s">
        <v>1681</v>
      </c>
      <c r="D137" s="34" t="s">
        <v>125</v>
      </c>
      <c r="E137" s="39">
        <f>VLOOKUP(Table266[[#This Row],[V2 avain]],Table2611[#All],2,FALSE)</f>
        <v>0</v>
      </c>
      <c r="F137" s="40">
        <f>VLOOKUP(Table266[[#This Row],[V2 avain]],Table2611[#All],3,FALSE)</f>
        <v>0</v>
      </c>
      <c r="G137" s="40">
        <f>VLOOKUP(Table266[[#This Row],[V2 avain]],Table2611[#All],4,FALSE)</f>
        <v>0</v>
      </c>
      <c r="H137" s="40">
        <f>VLOOKUP(Table266[[#This Row],[V2 avain]],Table2611[#All],5,FALSE)</f>
        <v>0</v>
      </c>
      <c r="I137" s="40">
        <f>VLOOKUP(Table266[[#This Row],[V2 avain]],Table2611[#All],6,FALSE)</f>
        <v>0</v>
      </c>
      <c r="J137" s="40">
        <f>VLOOKUP(Table266[[#This Row],[V2 avain]],Table2611[#All],7,FALSE)</f>
        <v>0</v>
      </c>
      <c r="K137" s="158" t="str">
        <f>VLOOKUP(Table266[[#This Row],[V2 avain]],Table2611[#All],8,FALSE)</f>
        <v>Uusi</v>
      </c>
      <c r="L137" t="s">
        <v>125</v>
      </c>
      <c r="M137" t="s">
        <v>467</v>
      </c>
      <c r="N137" s="24"/>
      <c r="O137" s="2"/>
      <c r="P137" s="13"/>
    </row>
    <row r="138" spans="1:16" ht="13.95" customHeight="1" x14ac:dyDescent="0.3">
      <c r="A138" s="2"/>
      <c r="B138" s="23"/>
      <c r="C138" s="152" t="s">
        <v>1682</v>
      </c>
      <c r="D138" s="34" t="s">
        <v>126</v>
      </c>
      <c r="E138" s="39">
        <f>VLOOKUP(Table266[[#This Row],[V2 avain]],Table2611[#All],2,FALSE)</f>
        <v>0</v>
      </c>
      <c r="F138" s="40">
        <f>VLOOKUP(Table266[[#This Row],[V2 avain]],Table2611[#All],3,FALSE)</f>
        <v>0</v>
      </c>
      <c r="G138" s="40">
        <f>VLOOKUP(Table266[[#This Row],[V2 avain]],Table2611[#All],4,FALSE)</f>
        <v>0</v>
      </c>
      <c r="H138" s="40">
        <f>VLOOKUP(Table266[[#This Row],[V2 avain]],Table2611[#All],5,FALSE)</f>
        <v>0</v>
      </c>
      <c r="I138" s="40">
        <f>VLOOKUP(Table266[[#This Row],[V2 avain]],Table2611[#All],6,FALSE)</f>
        <v>0</v>
      </c>
      <c r="J138" s="40">
        <f>VLOOKUP(Table266[[#This Row],[V2 avain]],Table2611[#All],7,FALSE)</f>
        <v>0</v>
      </c>
      <c r="K138" s="158" t="str">
        <f>VLOOKUP(Table266[[#This Row],[V2 avain]],Table2611[#All],8,FALSE)</f>
        <v>Uusi</v>
      </c>
      <c r="L138" t="s">
        <v>126</v>
      </c>
      <c r="M138" t="s">
        <v>467</v>
      </c>
      <c r="N138" s="24"/>
      <c r="O138" s="2"/>
      <c r="P138" s="13"/>
    </row>
    <row r="139" spans="1:16" ht="13.95" customHeight="1" x14ac:dyDescent="0.3">
      <c r="A139" s="2"/>
      <c r="B139" s="23"/>
      <c r="C139" s="152" t="s">
        <v>1683</v>
      </c>
      <c r="D139" s="34" t="s">
        <v>127</v>
      </c>
      <c r="E139" s="39">
        <f>VLOOKUP(Table266[[#This Row],[V2 avain]],Table2611[#All],2,FALSE)</f>
        <v>0</v>
      </c>
      <c r="F139" s="40">
        <f>VLOOKUP(Table266[[#This Row],[V2 avain]],Table2611[#All],3,FALSE)</f>
        <v>0</v>
      </c>
      <c r="G139" s="40">
        <f>VLOOKUP(Table266[[#This Row],[V2 avain]],Table2611[#All],4,FALSE)</f>
        <v>0</v>
      </c>
      <c r="H139" s="40">
        <f>VLOOKUP(Table266[[#This Row],[V2 avain]],Table2611[#All],5,FALSE)</f>
        <v>0</v>
      </c>
      <c r="I139" s="40">
        <f>VLOOKUP(Table266[[#This Row],[V2 avain]],Table2611[#All],6,FALSE)</f>
        <v>0</v>
      </c>
      <c r="J139" s="40">
        <f>VLOOKUP(Table266[[#This Row],[V2 avain]],Table2611[#All],7,FALSE)</f>
        <v>0</v>
      </c>
      <c r="K139" s="158" t="str">
        <f>VLOOKUP(Table266[[#This Row],[V2 avain]],Table2611[#All],8,FALSE)</f>
        <v>Uusi</v>
      </c>
      <c r="L139" t="s">
        <v>127</v>
      </c>
      <c r="M139" t="s">
        <v>478</v>
      </c>
      <c r="N139" s="24"/>
      <c r="O139" s="2"/>
      <c r="P139" s="13"/>
    </row>
    <row r="140" spans="1:16" ht="13.95" customHeight="1" x14ac:dyDescent="0.3">
      <c r="A140" s="2"/>
      <c r="B140" s="23"/>
      <c r="C140" s="152" t="s">
        <v>1684</v>
      </c>
      <c r="D140" s="34" t="s">
        <v>128</v>
      </c>
      <c r="E140" s="39" t="e">
        <f>VLOOKUP(Table266[[#This Row],[V2 avain]],Table2611[#All],2,FALSE)</f>
        <v>#N/A</v>
      </c>
      <c r="F140" s="40" t="e">
        <f>VLOOKUP(Table266[[#This Row],[V2 avain]],Table2611[#All],3,FALSE)</f>
        <v>#N/A</v>
      </c>
      <c r="G140" s="40" t="e">
        <f>VLOOKUP(Table266[[#This Row],[V2 avain]],Table2611[#All],4,FALSE)</f>
        <v>#N/A</v>
      </c>
      <c r="H140" s="40" t="e">
        <f>VLOOKUP(Table266[[#This Row],[V2 avain]],Table2611[#All],5,FALSE)</f>
        <v>#N/A</v>
      </c>
      <c r="I140" s="40" t="e">
        <f>VLOOKUP(Table266[[#This Row],[V2 avain]],Table2611[#All],6,FALSE)</f>
        <v>#N/A</v>
      </c>
      <c r="J140" s="40" t="e">
        <f>VLOOKUP(Table266[[#This Row],[V2 avain]],Table2611[#All],7,FALSE)</f>
        <v>#N/A</v>
      </c>
      <c r="K140" s="158" t="e">
        <f>VLOOKUP(Table266[[#This Row],[V2 avain]],Table2611[#All],8,FALSE)</f>
        <v>#N/A</v>
      </c>
      <c r="L140"/>
      <c r="M140" t="s">
        <v>468</v>
      </c>
      <c r="N140" s="24"/>
      <c r="O140" s="2"/>
      <c r="P140" s="13"/>
    </row>
    <row r="141" spans="1:16" ht="13.95" customHeight="1" x14ac:dyDescent="0.3">
      <c r="A141" s="2"/>
      <c r="B141" s="23"/>
      <c r="C141" s="152" t="s">
        <v>1685</v>
      </c>
      <c r="D141" s="34" t="s">
        <v>129</v>
      </c>
      <c r="E141" s="39">
        <f>VLOOKUP(Table266[[#This Row],[V2 avain]],Table2611[#All],2,FALSE)</f>
        <v>0</v>
      </c>
      <c r="F141" s="40">
        <f>VLOOKUP(Table266[[#This Row],[V2 avain]],Table2611[#All],3,FALSE)</f>
        <v>0</v>
      </c>
      <c r="G141" s="40">
        <f>VLOOKUP(Table266[[#This Row],[V2 avain]],Table2611[#All],4,FALSE)</f>
        <v>0</v>
      </c>
      <c r="H141" s="40">
        <f>VLOOKUP(Table266[[#This Row],[V2 avain]],Table2611[#All],5,FALSE)</f>
        <v>0</v>
      </c>
      <c r="I141" s="40">
        <f>VLOOKUP(Table266[[#This Row],[V2 avain]],Table2611[#All],6,FALSE)</f>
        <v>0</v>
      </c>
      <c r="J141" s="40" t="str">
        <f>VLOOKUP(Table266[[#This Row],[V2 avain]],Table2611[#All],7,FALSE)</f>
        <v>ARCHITECTURE-1f</v>
      </c>
      <c r="K141" s="158" t="str">
        <f>VLOOKUP(Table266[[#This Row],[V2 avain]],Table2611[#All],8,FALSE)</f>
        <v>Muuttunut</v>
      </c>
      <c r="L141" t="s">
        <v>129</v>
      </c>
      <c r="M141" t="s">
        <v>467</v>
      </c>
      <c r="N141" s="24"/>
      <c r="O141" s="2"/>
      <c r="P141" s="13"/>
    </row>
    <row r="142" spans="1:16" ht="13.95" customHeight="1" x14ac:dyDescent="0.3">
      <c r="A142" s="2"/>
      <c r="B142" s="23"/>
      <c r="C142" s="152" t="s">
        <v>1686</v>
      </c>
      <c r="D142" s="34" t="s">
        <v>130</v>
      </c>
      <c r="E142" s="39">
        <f>VLOOKUP(Table266[[#This Row],[V2 avain]],Table2611[#All],2,FALSE)</f>
        <v>0</v>
      </c>
      <c r="F142" s="40">
        <f>VLOOKUP(Table266[[#This Row],[V2 avain]],Table2611[#All],3,FALSE)</f>
        <v>0</v>
      </c>
      <c r="G142" s="40">
        <f>VLOOKUP(Table266[[#This Row],[V2 avain]],Table2611[#All],4,FALSE)</f>
        <v>0</v>
      </c>
      <c r="H142" s="40">
        <f>VLOOKUP(Table266[[#This Row],[V2 avain]],Table2611[#All],5,FALSE)</f>
        <v>0</v>
      </c>
      <c r="I142" s="40">
        <f>VLOOKUP(Table266[[#This Row],[V2 avain]],Table2611[#All],6,FALSE)</f>
        <v>0</v>
      </c>
      <c r="J142" s="40" t="str">
        <f>VLOOKUP(Table266[[#This Row],[V2 avain]],Table2611[#All],7,FALSE)</f>
        <v>ARCHITECTURE-1f</v>
      </c>
      <c r="K142" s="158" t="str">
        <f>VLOOKUP(Table266[[#This Row],[V2 avain]],Table2611[#All],8,FALSE)</f>
        <v>Muuttunut</v>
      </c>
      <c r="L142" t="s">
        <v>130</v>
      </c>
      <c r="M142" t="s">
        <v>467</v>
      </c>
      <c r="N142" s="24"/>
      <c r="O142" s="2"/>
      <c r="P142" s="13"/>
    </row>
    <row r="143" spans="1:16" ht="13.95" customHeight="1" x14ac:dyDescent="0.3">
      <c r="A143" s="2"/>
      <c r="B143" s="23"/>
      <c r="C143" s="152" t="s">
        <v>1687</v>
      </c>
      <c r="D143" s="34" t="s">
        <v>131</v>
      </c>
      <c r="E143" s="39">
        <f>VLOOKUP(Table266[[#This Row],[V2 avain]],Table2611[#All],2,FALSE)</f>
        <v>0</v>
      </c>
      <c r="F143" s="40">
        <f>VLOOKUP(Table266[[#This Row],[V2 avain]],Table2611[#All],3,FALSE)</f>
        <v>0</v>
      </c>
      <c r="G143" s="40">
        <f>VLOOKUP(Table266[[#This Row],[V2 avain]],Table2611[#All],4,FALSE)</f>
        <v>0</v>
      </c>
      <c r="H143" s="40">
        <f>VLOOKUP(Table266[[#This Row],[V2 avain]],Table2611[#All],5,FALSE)</f>
        <v>0</v>
      </c>
      <c r="I143" s="40">
        <f>VLOOKUP(Table266[[#This Row],[V2 avain]],Table2611[#All],6,FALSE)</f>
        <v>0</v>
      </c>
      <c r="J143" s="40">
        <f>VLOOKUP(Table266[[#This Row],[V2 avain]],Table2611[#All],7,FALSE)</f>
        <v>0</v>
      </c>
      <c r="K143" s="158" t="str">
        <f>VLOOKUP(Table266[[#This Row],[V2 avain]],Table2611[#All],8,FALSE)</f>
        <v>Uusi</v>
      </c>
      <c r="L143" t="s">
        <v>131</v>
      </c>
      <c r="M143" t="s">
        <v>469</v>
      </c>
      <c r="N143" s="24"/>
      <c r="O143" s="2"/>
      <c r="P143" s="13"/>
    </row>
    <row r="144" spans="1:16" ht="13.95" customHeight="1" x14ac:dyDescent="0.3">
      <c r="A144" s="2"/>
      <c r="B144" s="23"/>
      <c r="C144" s="152" t="s">
        <v>1688</v>
      </c>
      <c r="D144" s="34" t="s">
        <v>132</v>
      </c>
      <c r="E144" s="39">
        <f>VLOOKUP(Table266[[#This Row],[V2 avain]],Table2611[#All],2,FALSE)</f>
        <v>0</v>
      </c>
      <c r="F144" s="40">
        <f>VLOOKUP(Table266[[#This Row],[V2 avain]],Table2611[#All],3,FALSE)</f>
        <v>0</v>
      </c>
      <c r="G144" s="40">
        <f>VLOOKUP(Table266[[#This Row],[V2 avain]],Table2611[#All],4,FALSE)</f>
        <v>0</v>
      </c>
      <c r="H144" s="40">
        <f>VLOOKUP(Table266[[#This Row],[V2 avain]],Table2611[#All],5,FALSE)</f>
        <v>0</v>
      </c>
      <c r="I144" s="40">
        <f>VLOOKUP(Table266[[#This Row],[V2 avain]],Table2611[#All],6,FALSE)</f>
        <v>0</v>
      </c>
      <c r="J144" s="40">
        <f>VLOOKUP(Table266[[#This Row],[V2 avain]],Table2611[#All],7,FALSE)</f>
        <v>0</v>
      </c>
      <c r="K144" s="158" t="str">
        <f>VLOOKUP(Table266[[#This Row],[V2 avain]],Table2611[#All],8,FALSE)</f>
        <v>Uusi</v>
      </c>
      <c r="L144" t="s">
        <v>132</v>
      </c>
      <c r="M144" t="s">
        <v>467</v>
      </c>
      <c r="N144" s="24"/>
      <c r="O144" s="2"/>
      <c r="P144" s="13"/>
    </row>
    <row r="145" spans="1:16" ht="13.95" customHeight="1" x14ac:dyDescent="0.3">
      <c r="A145" s="2"/>
      <c r="B145" s="23"/>
      <c r="C145" s="152" t="s">
        <v>1689</v>
      </c>
      <c r="D145" s="34" t="s">
        <v>133</v>
      </c>
      <c r="E145" s="39">
        <f>VLOOKUP(Table266[[#This Row],[V2 avain]],Table2611[#All],2,FALSE)</f>
        <v>0</v>
      </c>
      <c r="F145" s="40">
        <f>VLOOKUP(Table266[[#This Row],[V2 avain]],Table2611[#All],3,FALSE)</f>
        <v>0</v>
      </c>
      <c r="G145" s="40">
        <f>VLOOKUP(Table266[[#This Row],[V2 avain]],Table2611[#All],4,FALSE)</f>
        <v>0</v>
      </c>
      <c r="H145" s="40">
        <f>VLOOKUP(Table266[[#This Row],[V2 avain]],Table2611[#All],5,FALSE)</f>
        <v>0</v>
      </c>
      <c r="I145" s="40">
        <f>VLOOKUP(Table266[[#This Row],[V2 avain]],Table2611[#All],6,FALSE)</f>
        <v>0</v>
      </c>
      <c r="J145" s="40">
        <f>VLOOKUP(Table266[[#This Row],[V2 avain]],Table2611[#All],7,FALSE)</f>
        <v>0</v>
      </c>
      <c r="K145" s="158" t="str">
        <f>VLOOKUP(Table266[[#This Row],[V2 avain]],Table2611[#All],8,FALSE)</f>
        <v>Uusi</v>
      </c>
      <c r="L145" t="s">
        <v>133</v>
      </c>
      <c r="M145" t="s">
        <v>467</v>
      </c>
      <c r="N145" s="24"/>
      <c r="O145" s="2"/>
      <c r="P145" s="13"/>
    </row>
    <row r="146" spans="1:16" ht="13.95" customHeight="1" x14ac:dyDescent="0.3">
      <c r="A146" s="2"/>
      <c r="B146" s="23"/>
      <c r="C146" s="152" t="s">
        <v>1690</v>
      </c>
      <c r="D146" s="34" t="s">
        <v>134</v>
      </c>
      <c r="E146" s="39">
        <f>VLOOKUP(Table266[[#This Row],[V2 avain]],Table2611[#All],2,FALSE)</f>
        <v>0</v>
      </c>
      <c r="F146" s="40">
        <f>VLOOKUP(Table266[[#This Row],[V2 avain]],Table2611[#All],3,FALSE)</f>
        <v>0</v>
      </c>
      <c r="G146" s="40">
        <f>VLOOKUP(Table266[[#This Row],[V2 avain]],Table2611[#All],4,FALSE)</f>
        <v>0</v>
      </c>
      <c r="H146" s="40">
        <f>VLOOKUP(Table266[[#This Row],[V2 avain]],Table2611[#All],5,FALSE)</f>
        <v>0</v>
      </c>
      <c r="I146" s="40">
        <f>VLOOKUP(Table266[[#This Row],[V2 avain]],Table2611[#All],6,FALSE)</f>
        <v>0</v>
      </c>
      <c r="J146" s="40">
        <f>VLOOKUP(Table266[[#This Row],[V2 avain]],Table2611[#All],7,FALSE)</f>
        <v>0</v>
      </c>
      <c r="K146" s="158" t="str">
        <f>VLOOKUP(Table266[[#This Row],[V2 avain]],Table2611[#All],8,FALSE)</f>
        <v>Uusi</v>
      </c>
      <c r="L146" t="s">
        <v>134</v>
      </c>
      <c r="M146" t="s">
        <v>469</v>
      </c>
      <c r="N146" s="24"/>
      <c r="O146" s="2"/>
      <c r="P146" s="13"/>
    </row>
    <row r="147" spans="1:16" ht="13.95" customHeight="1" x14ac:dyDescent="0.3">
      <c r="A147" s="2"/>
      <c r="B147" s="23"/>
      <c r="C147" s="152" t="s">
        <v>1691</v>
      </c>
      <c r="D147" s="34" t="s">
        <v>135</v>
      </c>
      <c r="E147" s="39" t="e">
        <f>VLOOKUP(Table266[[#This Row],[V2 avain]],Table2611[#All],2,FALSE)</f>
        <v>#N/A</v>
      </c>
      <c r="F147" s="40" t="e">
        <f>VLOOKUP(Table266[[#This Row],[V2 avain]],Table2611[#All],3,FALSE)</f>
        <v>#N/A</v>
      </c>
      <c r="G147" s="40" t="e">
        <f>VLOOKUP(Table266[[#This Row],[V2 avain]],Table2611[#All],4,FALSE)</f>
        <v>#N/A</v>
      </c>
      <c r="H147" s="40" t="e">
        <f>VLOOKUP(Table266[[#This Row],[V2 avain]],Table2611[#All],5,FALSE)</f>
        <v>#N/A</v>
      </c>
      <c r="I147" s="40" t="e">
        <f>VLOOKUP(Table266[[#This Row],[V2 avain]],Table2611[#All],6,FALSE)</f>
        <v>#N/A</v>
      </c>
      <c r="J147" s="40" t="e">
        <f>VLOOKUP(Table266[[#This Row],[V2 avain]],Table2611[#All],7,FALSE)</f>
        <v>#N/A</v>
      </c>
      <c r="K147" s="158" t="e">
        <f>VLOOKUP(Table266[[#This Row],[V2 avain]],Table2611[#All],8,FALSE)</f>
        <v>#N/A</v>
      </c>
      <c r="L147"/>
      <c r="M147" t="s">
        <v>468</v>
      </c>
      <c r="N147" s="24"/>
      <c r="O147" s="2"/>
      <c r="P147" s="13"/>
    </row>
    <row r="148" spans="1:16" ht="13.95" customHeight="1" x14ac:dyDescent="0.3">
      <c r="A148" s="2"/>
      <c r="B148" s="23"/>
      <c r="C148" s="152" t="s">
        <v>1692</v>
      </c>
      <c r="D148" s="34" t="s">
        <v>136</v>
      </c>
      <c r="E148" s="39" t="e">
        <f>VLOOKUP(Table266[[#This Row],[V2 avain]],Table2611[#All],2,FALSE)</f>
        <v>#N/A</v>
      </c>
      <c r="F148" s="40" t="e">
        <f>VLOOKUP(Table266[[#This Row],[V2 avain]],Table2611[#All],3,FALSE)</f>
        <v>#N/A</v>
      </c>
      <c r="G148" s="40" t="e">
        <f>VLOOKUP(Table266[[#This Row],[V2 avain]],Table2611[#All],4,FALSE)</f>
        <v>#N/A</v>
      </c>
      <c r="H148" s="40" t="e">
        <f>VLOOKUP(Table266[[#This Row],[V2 avain]],Table2611[#All],5,FALSE)</f>
        <v>#N/A</v>
      </c>
      <c r="I148" s="40" t="e">
        <f>VLOOKUP(Table266[[#This Row],[V2 avain]],Table2611[#All],6,FALSE)</f>
        <v>#N/A</v>
      </c>
      <c r="J148" s="40" t="e">
        <f>VLOOKUP(Table266[[#This Row],[V2 avain]],Table2611[#All],7,FALSE)</f>
        <v>#N/A</v>
      </c>
      <c r="K148" s="158" t="e">
        <f>VLOOKUP(Table266[[#This Row],[V2 avain]],Table2611[#All],8,FALSE)</f>
        <v>#N/A</v>
      </c>
      <c r="L148"/>
      <c r="M148" t="s">
        <v>468</v>
      </c>
      <c r="N148" s="24"/>
      <c r="O148" s="2"/>
      <c r="P148" s="13"/>
    </row>
    <row r="149" spans="1:16" ht="13.95" customHeight="1" x14ac:dyDescent="0.3">
      <c r="A149" s="2"/>
      <c r="B149" s="23"/>
      <c r="C149" s="152" t="s">
        <v>1693</v>
      </c>
      <c r="D149" s="34" t="s">
        <v>479</v>
      </c>
      <c r="E149" s="39" t="e">
        <f>VLOOKUP(Table266[[#This Row],[V2 avain]],Table2611[#All],2,FALSE)</f>
        <v>#N/A</v>
      </c>
      <c r="F149" s="40" t="e">
        <f>VLOOKUP(Table266[[#This Row],[V2 avain]],Table2611[#All],3,FALSE)</f>
        <v>#N/A</v>
      </c>
      <c r="G149" s="40" t="e">
        <f>VLOOKUP(Table266[[#This Row],[V2 avain]],Table2611[#All],4,FALSE)</f>
        <v>#N/A</v>
      </c>
      <c r="H149" s="40" t="e">
        <f>VLOOKUP(Table266[[#This Row],[V2 avain]],Table2611[#All],5,FALSE)</f>
        <v>#N/A</v>
      </c>
      <c r="I149" s="40" t="e">
        <f>VLOOKUP(Table266[[#This Row],[V2 avain]],Table2611[#All],6,FALSE)</f>
        <v>#N/A</v>
      </c>
      <c r="J149" s="40" t="e">
        <f>VLOOKUP(Table266[[#This Row],[V2 avain]],Table2611[#All],7,FALSE)</f>
        <v>#N/A</v>
      </c>
      <c r="K149" s="158" t="e">
        <f>VLOOKUP(Table266[[#This Row],[V2 avain]],Table2611[#All],8,FALSE)</f>
        <v>#N/A</v>
      </c>
      <c r="L149"/>
      <c r="M149" t="s">
        <v>468</v>
      </c>
      <c r="N149" s="24"/>
      <c r="O149" s="2"/>
      <c r="P149" s="13"/>
    </row>
    <row r="150" spans="1:16" ht="13.95" customHeight="1" x14ac:dyDescent="0.3">
      <c r="A150" s="2"/>
      <c r="B150" s="23"/>
      <c r="C150" s="152" t="s">
        <v>1694</v>
      </c>
      <c r="D150" s="34" t="s">
        <v>480</v>
      </c>
      <c r="E150" s="39">
        <f>VLOOKUP(Table266[[#This Row],[V2 avain]],Table2611[#All],2,FALSE)</f>
        <v>0</v>
      </c>
      <c r="F150" s="40">
        <f>VLOOKUP(Table266[[#This Row],[V2 avain]],Table2611[#All],3,FALSE)</f>
        <v>0</v>
      </c>
      <c r="G150" s="40">
        <f>VLOOKUP(Table266[[#This Row],[V2 avain]],Table2611[#All],4,FALSE)</f>
        <v>0</v>
      </c>
      <c r="H150" s="40">
        <f>VLOOKUP(Table266[[#This Row],[V2 avain]],Table2611[#All],5,FALSE)</f>
        <v>0</v>
      </c>
      <c r="I150" s="40">
        <f>VLOOKUP(Table266[[#This Row],[V2 avain]],Table2611[#All],6,FALSE)</f>
        <v>0</v>
      </c>
      <c r="J150" s="40">
        <f>VLOOKUP(Table266[[#This Row],[V2 avain]],Table2611[#All],7,FALSE)</f>
        <v>0</v>
      </c>
      <c r="K150" s="158" t="str">
        <f>VLOOKUP(Table266[[#This Row],[V2 avain]],Table2611[#All],8,FALSE)</f>
        <v>Uusi</v>
      </c>
      <c r="L150" t="s">
        <v>135</v>
      </c>
      <c r="M150" t="s">
        <v>467</v>
      </c>
      <c r="N150" s="24"/>
      <c r="O150" s="2"/>
      <c r="P150" s="13"/>
    </row>
    <row r="151" spans="1:16" ht="13.95" customHeight="1" x14ac:dyDescent="0.3">
      <c r="A151" s="2"/>
      <c r="B151" s="23"/>
      <c r="C151" s="152" t="s">
        <v>1695</v>
      </c>
      <c r="D151" s="34" t="s">
        <v>481</v>
      </c>
      <c r="E151" s="39">
        <f>VLOOKUP(Table266[[#This Row],[V2 avain]],Table2611[#All],2,FALSE)</f>
        <v>0</v>
      </c>
      <c r="F151" s="40">
        <f>VLOOKUP(Table266[[#This Row],[V2 avain]],Table2611[#All],3,FALSE)</f>
        <v>0</v>
      </c>
      <c r="G151" s="40">
        <f>VLOOKUP(Table266[[#This Row],[V2 avain]],Table2611[#All],4,FALSE)</f>
        <v>0</v>
      </c>
      <c r="H151" s="40">
        <f>VLOOKUP(Table266[[#This Row],[V2 avain]],Table2611[#All],5,FALSE)</f>
        <v>0</v>
      </c>
      <c r="I151" s="40">
        <f>VLOOKUP(Table266[[#This Row],[V2 avain]],Table2611[#All],6,FALSE)</f>
        <v>0</v>
      </c>
      <c r="J151" s="40">
        <f>VLOOKUP(Table266[[#This Row],[V2 avain]],Table2611[#All],7,FALSE)</f>
        <v>0</v>
      </c>
      <c r="K151" s="158" t="str">
        <f>VLOOKUP(Table266[[#This Row],[V2 avain]],Table2611[#All],8,FALSE)</f>
        <v>Uusi</v>
      </c>
      <c r="L151" t="s">
        <v>136</v>
      </c>
      <c r="M151" t="s">
        <v>469</v>
      </c>
      <c r="N151" s="24"/>
      <c r="O151" s="2"/>
      <c r="P151" s="13"/>
    </row>
    <row r="152" spans="1:16" ht="13.95" customHeight="1" x14ac:dyDescent="0.3">
      <c r="A152" s="2"/>
      <c r="B152" s="23"/>
      <c r="C152" s="152" t="s">
        <v>1696</v>
      </c>
      <c r="D152" s="34" t="s">
        <v>137</v>
      </c>
      <c r="E152" s="39">
        <f>VLOOKUP(Table266[[#This Row],[V2 avain]],Table2611[#All],2,FALSE)</f>
        <v>0</v>
      </c>
      <c r="F152" s="40">
        <f>VLOOKUP(Table266[[#This Row],[V2 avain]],Table2611[#All],3,FALSE)</f>
        <v>0</v>
      </c>
      <c r="G152" s="40">
        <f>VLOOKUP(Table266[[#This Row],[V2 avain]],Table2611[#All],4,FALSE)</f>
        <v>0</v>
      </c>
      <c r="H152" s="40">
        <f>VLOOKUP(Table266[[#This Row],[V2 avain]],Table2611[#All],5,FALSE)</f>
        <v>0</v>
      </c>
      <c r="I152" s="40">
        <f>VLOOKUP(Table266[[#This Row],[V2 avain]],Table2611[#All],6,FALSE)</f>
        <v>0</v>
      </c>
      <c r="J152" s="40" t="str">
        <f>VLOOKUP(Table266[[#This Row],[V2 avain]],Table2611[#All],7,FALSE)</f>
        <v>ARCHITECTURE-3a</v>
      </c>
      <c r="K152" s="158" t="str">
        <f>VLOOKUP(Table266[[#This Row],[V2 avain]],Table2611[#All],8,FALSE)</f>
        <v>Vastaava</v>
      </c>
      <c r="L152" t="s">
        <v>137</v>
      </c>
      <c r="M152" t="s">
        <v>469</v>
      </c>
      <c r="N152" s="24"/>
      <c r="O152" s="2"/>
      <c r="P152" s="13"/>
    </row>
    <row r="153" spans="1:16" ht="13.95" customHeight="1" x14ac:dyDescent="0.3">
      <c r="A153" s="2"/>
      <c r="B153" s="23"/>
      <c r="C153" s="152" t="s">
        <v>1697</v>
      </c>
      <c r="D153" s="34" t="s">
        <v>138</v>
      </c>
      <c r="E153" s="39">
        <f>VLOOKUP(Table266[[#This Row],[V2 avain]],Table2611[#All],2,FALSE)</f>
        <v>0</v>
      </c>
      <c r="F153" s="40">
        <f>VLOOKUP(Table266[[#This Row],[V2 avain]],Table2611[#All],3,FALSE)</f>
        <v>0</v>
      </c>
      <c r="G153" s="40">
        <f>VLOOKUP(Table266[[#This Row],[V2 avain]],Table2611[#All],4,FALSE)</f>
        <v>0</v>
      </c>
      <c r="H153" s="40">
        <f>VLOOKUP(Table266[[#This Row],[V2 avain]],Table2611[#All],5,FALSE)</f>
        <v>0</v>
      </c>
      <c r="I153" s="40">
        <f>VLOOKUP(Table266[[#This Row],[V2 avain]],Table2611[#All],6,FALSE)</f>
        <v>0</v>
      </c>
      <c r="J153" s="40" t="str">
        <f>VLOOKUP(Table266[[#This Row],[V2 avain]],Table2611[#All],7,FALSE)</f>
        <v>ARCHITECTURE-3b</v>
      </c>
      <c r="K153" s="158" t="str">
        <f>VLOOKUP(Table266[[#This Row],[V2 avain]],Table2611[#All],8,FALSE)</f>
        <v>Vastaava</v>
      </c>
      <c r="L153" t="s">
        <v>138</v>
      </c>
      <c r="M153" t="s">
        <v>469</v>
      </c>
      <c r="N153" s="24"/>
      <c r="O153" s="2"/>
      <c r="P153" s="13"/>
    </row>
    <row r="154" spans="1:16" ht="13.95" customHeight="1" x14ac:dyDescent="0.3">
      <c r="A154" s="2"/>
      <c r="B154" s="23"/>
      <c r="C154" s="152" t="s">
        <v>1698</v>
      </c>
      <c r="D154" s="34" t="s">
        <v>139</v>
      </c>
      <c r="E154" s="39">
        <f>VLOOKUP(Table266[[#This Row],[V2 avain]],Table2611[#All],2,FALSE)</f>
        <v>0</v>
      </c>
      <c r="F154" s="40">
        <f>VLOOKUP(Table266[[#This Row],[V2 avain]],Table2611[#All],3,FALSE)</f>
        <v>0</v>
      </c>
      <c r="G154" s="40">
        <f>VLOOKUP(Table266[[#This Row],[V2 avain]],Table2611[#All],4,FALSE)</f>
        <v>0</v>
      </c>
      <c r="H154" s="40">
        <f>VLOOKUP(Table266[[#This Row],[V2 avain]],Table2611[#All],5,FALSE)</f>
        <v>0</v>
      </c>
      <c r="I154" s="40">
        <f>VLOOKUP(Table266[[#This Row],[V2 avain]],Table2611[#All],6,FALSE)</f>
        <v>0</v>
      </c>
      <c r="J154" s="40">
        <f>VLOOKUP(Table266[[#This Row],[V2 avain]],Table2611[#All],7,FALSE)</f>
        <v>0</v>
      </c>
      <c r="K154" s="158" t="str">
        <f>VLOOKUP(Table266[[#This Row],[V2 avain]],Table2611[#All],8,FALSE)</f>
        <v>Uusi</v>
      </c>
      <c r="L154" t="s">
        <v>139</v>
      </c>
      <c r="M154" t="s">
        <v>469</v>
      </c>
      <c r="N154" s="24"/>
      <c r="O154" s="2"/>
      <c r="P154" s="13"/>
    </row>
    <row r="155" spans="1:16" ht="13.95" customHeight="1" x14ac:dyDescent="0.3">
      <c r="A155" s="2"/>
      <c r="B155" s="23"/>
      <c r="C155" s="152" t="s">
        <v>1699</v>
      </c>
      <c r="D155" s="34" t="s">
        <v>140</v>
      </c>
      <c r="E155" s="39">
        <f>VLOOKUP(Table266[[#This Row],[V2 avain]],Table2611[#All],2,FALSE)</f>
        <v>0</v>
      </c>
      <c r="F155" s="40">
        <f>VLOOKUP(Table266[[#This Row],[V2 avain]],Table2611[#All],3,FALSE)</f>
        <v>0</v>
      </c>
      <c r="G155" s="40">
        <f>VLOOKUP(Table266[[#This Row],[V2 avain]],Table2611[#All],4,FALSE)</f>
        <v>0</v>
      </c>
      <c r="H155" s="40">
        <f>VLOOKUP(Table266[[#This Row],[V2 avain]],Table2611[#All],5,FALSE)</f>
        <v>0</v>
      </c>
      <c r="I155" s="40">
        <f>VLOOKUP(Table266[[#This Row],[V2 avain]],Table2611[#All],6,FALSE)</f>
        <v>0</v>
      </c>
      <c r="J155" s="40">
        <f>VLOOKUP(Table266[[#This Row],[V2 avain]],Table2611[#All],7,FALSE)</f>
        <v>0</v>
      </c>
      <c r="K155" s="158" t="str">
        <f>VLOOKUP(Table266[[#This Row],[V2 avain]],Table2611[#All],8,FALSE)</f>
        <v>Uusi</v>
      </c>
      <c r="L155" t="s">
        <v>140</v>
      </c>
      <c r="M155" t="s">
        <v>467</v>
      </c>
      <c r="N155" s="24"/>
      <c r="O155" s="2"/>
      <c r="P155" s="13"/>
    </row>
    <row r="156" spans="1:16" ht="13.95" customHeight="1" x14ac:dyDescent="0.3">
      <c r="A156" s="2"/>
      <c r="B156" s="23"/>
      <c r="C156" s="152" t="s">
        <v>1700</v>
      </c>
      <c r="D156" s="34" t="s">
        <v>141</v>
      </c>
      <c r="E156" s="39">
        <f>VLOOKUP(Table266[[#This Row],[V2 avain]],Table2611[#All],2,FALSE)</f>
        <v>0</v>
      </c>
      <c r="F156" s="40">
        <f>VLOOKUP(Table266[[#This Row],[V2 avain]],Table2611[#All],3,FALSE)</f>
        <v>0</v>
      </c>
      <c r="G156" s="40">
        <f>VLOOKUP(Table266[[#This Row],[V2 avain]],Table2611[#All],4,FALSE)</f>
        <v>0</v>
      </c>
      <c r="H156" s="40">
        <f>VLOOKUP(Table266[[#This Row],[V2 avain]],Table2611[#All],5,FALSE)</f>
        <v>0</v>
      </c>
      <c r="I156" s="40">
        <f>VLOOKUP(Table266[[#This Row],[V2 avain]],Table2611[#All],6,FALSE)</f>
        <v>0</v>
      </c>
      <c r="J156" s="40">
        <f>VLOOKUP(Table266[[#This Row],[V2 avain]],Table2611[#All],7,FALSE)</f>
        <v>0</v>
      </c>
      <c r="K156" s="158" t="str">
        <f>VLOOKUP(Table266[[#This Row],[V2 avain]],Table2611[#All],8,FALSE)</f>
        <v>Uusi</v>
      </c>
      <c r="L156" t="s">
        <v>141</v>
      </c>
      <c r="M156" t="s">
        <v>467</v>
      </c>
      <c r="N156" s="24"/>
      <c r="O156" s="2"/>
      <c r="P156" s="13"/>
    </row>
    <row r="157" spans="1:16" ht="13.95" customHeight="1" x14ac:dyDescent="0.3">
      <c r="A157" s="2"/>
      <c r="B157" s="23"/>
      <c r="C157" s="152" t="s">
        <v>1701</v>
      </c>
      <c r="D157" s="34" t="s">
        <v>142</v>
      </c>
      <c r="E157" s="39">
        <f>VLOOKUP(Table266[[#This Row],[V2 avain]],Table2611[#All],2,FALSE)</f>
        <v>0</v>
      </c>
      <c r="F157" s="40">
        <f>VLOOKUP(Table266[[#This Row],[V2 avain]],Table2611[#All],3,FALSE)</f>
        <v>0</v>
      </c>
      <c r="G157" s="40">
        <f>VLOOKUP(Table266[[#This Row],[V2 avain]],Table2611[#All],4,FALSE)</f>
        <v>0</v>
      </c>
      <c r="H157" s="40">
        <f>VLOOKUP(Table266[[#This Row],[V2 avain]],Table2611[#All],5,FALSE)</f>
        <v>0</v>
      </c>
      <c r="I157" s="40">
        <f>VLOOKUP(Table266[[#This Row],[V2 avain]],Table2611[#All],6,FALSE)</f>
        <v>0</v>
      </c>
      <c r="J157" s="40" t="str">
        <f>VLOOKUP(Table266[[#This Row],[V2 avain]],Table2611[#All],7,FALSE)</f>
        <v>ARCHITECTURE-3c</v>
      </c>
      <c r="K157" s="158" t="str">
        <f>VLOOKUP(Table266[[#This Row],[V2 avain]],Table2611[#All],8,FALSE)</f>
        <v>Vastaava</v>
      </c>
      <c r="L157" t="s">
        <v>142</v>
      </c>
      <c r="M157" t="s">
        <v>467</v>
      </c>
      <c r="N157" s="24"/>
      <c r="O157" s="2"/>
      <c r="P157" s="13"/>
    </row>
    <row r="158" spans="1:16" ht="13.95" customHeight="1" x14ac:dyDescent="0.3">
      <c r="A158" s="2"/>
      <c r="B158" s="23"/>
      <c r="C158" s="152" t="s">
        <v>1702</v>
      </c>
      <c r="D158" s="34" t="s">
        <v>143</v>
      </c>
      <c r="E158" s="39">
        <f>VLOOKUP(Table266[[#This Row],[V2 avain]],Table2611[#All],2,FALSE)</f>
        <v>0</v>
      </c>
      <c r="F158" s="40">
        <f>VLOOKUP(Table266[[#This Row],[V2 avain]],Table2611[#All],3,FALSE)</f>
        <v>0</v>
      </c>
      <c r="G158" s="40">
        <f>VLOOKUP(Table266[[#This Row],[V2 avain]],Table2611[#All],4,FALSE)</f>
        <v>0</v>
      </c>
      <c r="H158" s="40">
        <f>VLOOKUP(Table266[[#This Row],[V2 avain]],Table2611[#All],5,FALSE)</f>
        <v>0</v>
      </c>
      <c r="I158" s="40">
        <f>VLOOKUP(Table266[[#This Row],[V2 avain]],Table2611[#All],6,FALSE)</f>
        <v>0</v>
      </c>
      <c r="J158" s="40">
        <f>VLOOKUP(Table266[[#This Row],[V2 avain]],Table2611[#All],7,FALSE)</f>
        <v>0</v>
      </c>
      <c r="K158" s="158" t="str">
        <f>VLOOKUP(Table266[[#This Row],[V2 avain]],Table2611[#All],8,FALSE)</f>
        <v>Uusi</v>
      </c>
      <c r="L158" t="s">
        <v>143</v>
      </c>
      <c r="M158" t="s">
        <v>467</v>
      </c>
      <c r="N158" s="24"/>
      <c r="O158" s="2"/>
      <c r="P158" s="13"/>
    </row>
    <row r="159" spans="1:16" ht="13.95" customHeight="1" x14ac:dyDescent="0.3">
      <c r="A159" s="2"/>
      <c r="B159" s="23"/>
      <c r="C159" s="152" t="s">
        <v>1703</v>
      </c>
      <c r="D159" s="34" t="s">
        <v>144</v>
      </c>
      <c r="E159" s="39">
        <f>VLOOKUP(Table266[[#This Row],[V2 avain]],Table2611[#All],2,FALSE)</f>
        <v>0</v>
      </c>
      <c r="F159" s="40">
        <f>VLOOKUP(Table266[[#This Row],[V2 avain]],Table2611[#All],3,FALSE)</f>
        <v>0</v>
      </c>
      <c r="G159" s="40">
        <f>VLOOKUP(Table266[[#This Row],[V2 avain]],Table2611[#All],4,FALSE)</f>
        <v>0</v>
      </c>
      <c r="H159" s="40">
        <f>VLOOKUP(Table266[[#This Row],[V2 avain]],Table2611[#All],5,FALSE)</f>
        <v>0</v>
      </c>
      <c r="I159" s="40">
        <f>VLOOKUP(Table266[[#This Row],[V2 avain]],Table2611[#All],6,FALSE)</f>
        <v>0</v>
      </c>
      <c r="J159" s="40" t="str">
        <f>VLOOKUP(Table266[[#This Row],[V2 avain]],Table2611[#All],7,FALSE)</f>
        <v>ARCHITECTURE-3d</v>
      </c>
      <c r="K159" s="158" t="str">
        <f>VLOOKUP(Table266[[#This Row],[V2 avain]],Table2611[#All],8,FALSE)</f>
        <v>Vastaava</v>
      </c>
      <c r="L159" t="s">
        <v>144</v>
      </c>
      <c r="M159" t="s">
        <v>467</v>
      </c>
      <c r="N159" s="24"/>
      <c r="O159" s="2"/>
      <c r="P159" s="13"/>
    </row>
    <row r="160" spans="1:16" ht="13.95" customHeight="1" x14ac:dyDescent="0.3">
      <c r="A160" s="2"/>
      <c r="B160" s="23"/>
      <c r="C160" s="152" t="s">
        <v>1704</v>
      </c>
      <c r="D160" s="34" t="s">
        <v>145</v>
      </c>
      <c r="E160" s="39">
        <f>VLOOKUP(Table266[[#This Row],[V2 avain]],Table2611[#All],2,FALSE)</f>
        <v>0</v>
      </c>
      <c r="F160" s="40">
        <f>VLOOKUP(Table266[[#This Row],[V2 avain]],Table2611[#All],3,FALSE)</f>
        <v>0</v>
      </c>
      <c r="G160" s="40">
        <f>VLOOKUP(Table266[[#This Row],[V2 avain]],Table2611[#All],4,FALSE)</f>
        <v>0</v>
      </c>
      <c r="H160" s="40">
        <f>VLOOKUP(Table266[[#This Row],[V2 avain]],Table2611[#All],5,FALSE)</f>
        <v>0</v>
      </c>
      <c r="I160" s="40">
        <f>VLOOKUP(Table266[[#This Row],[V2 avain]],Table2611[#All],6,FALSE)</f>
        <v>0</v>
      </c>
      <c r="J160" s="40" t="str">
        <f>VLOOKUP(Table266[[#This Row],[V2 avain]],Table2611[#All],7,FALSE)</f>
        <v>ARCHITECTURE-4a</v>
      </c>
      <c r="K160" s="158" t="str">
        <f>VLOOKUP(Table266[[#This Row],[V2 avain]],Table2611[#All],8,FALSE)</f>
        <v>Vastaava</v>
      </c>
      <c r="L160" t="s">
        <v>145</v>
      </c>
      <c r="M160" t="s">
        <v>467</v>
      </c>
      <c r="N160" s="24"/>
      <c r="O160" s="2"/>
      <c r="P160" s="13"/>
    </row>
    <row r="161" spans="1:16" ht="13.95" customHeight="1" x14ac:dyDescent="0.3">
      <c r="A161" s="2"/>
      <c r="B161" s="23"/>
      <c r="C161" s="152" t="s">
        <v>1705</v>
      </c>
      <c r="D161" s="34" t="s">
        <v>146</v>
      </c>
      <c r="E161" s="39">
        <f>VLOOKUP(Table266[[#This Row],[V2 avain]],Table2611[#All],2,FALSE)</f>
        <v>0</v>
      </c>
      <c r="F161" s="40">
        <f>VLOOKUP(Table266[[#This Row],[V2 avain]],Table2611[#All],3,FALSE)</f>
        <v>0</v>
      </c>
      <c r="G161" s="40">
        <f>VLOOKUP(Table266[[#This Row],[V2 avain]],Table2611[#All],4,FALSE)</f>
        <v>0</v>
      </c>
      <c r="H161" s="40">
        <f>VLOOKUP(Table266[[#This Row],[V2 avain]],Table2611[#All],5,FALSE)</f>
        <v>0</v>
      </c>
      <c r="I161" s="40">
        <f>VLOOKUP(Table266[[#This Row],[V2 avain]],Table2611[#All],6,FALSE)</f>
        <v>0</v>
      </c>
      <c r="J161" s="40" t="str">
        <f>VLOOKUP(Table266[[#This Row],[V2 avain]],Table2611[#All],7,FALSE)</f>
        <v>ARCHITECTURE-4f</v>
      </c>
      <c r="K161" s="158" t="str">
        <f>VLOOKUP(Table266[[#This Row],[V2 avain]],Table2611[#All],8,FALSE)</f>
        <v>Vastaava</v>
      </c>
      <c r="L161" t="s">
        <v>146</v>
      </c>
      <c r="M161" t="s">
        <v>469</v>
      </c>
      <c r="N161" s="24"/>
      <c r="O161" s="2"/>
      <c r="P161" s="13"/>
    </row>
    <row r="162" spans="1:16" ht="13.95" customHeight="1" x14ac:dyDescent="0.3">
      <c r="A162" s="2"/>
      <c r="B162" s="23"/>
      <c r="C162" s="152" t="s">
        <v>1706</v>
      </c>
      <c r="D162" s="34" t="s">
        <v>147</v>
      </c>
      <c r="E162" s="39">
        <f>VLOOKUP(Table266[[#This Row],[V2 avain]],Table2611[#All],2,FALSE)</f>
        <v>0</v>
      </c>
      <c r="F162" s="40">
        <f>VLOOKUP(Table266[[#This Row],[V2 avain]],Table2611[#All],3,FALSE)</f>
        <v>0</v>
      </c>
      <c r="G162" s="40">
        <f>VLOOKUP(Table266[[#This Row],[V2 avain]],Table2611[#All],4,FALSE)</f>
        <v>0</v>
      </c>
      <c r="H162" s="40">
        <f>VLOOKUP(Table266[[#This Row],[V2 avain]],Table2611[#All],5,FALSE)</f>
        <v>0</v>
      </c>
      <c r="I162" s="40">
        <f>VLOOKUP(Table266[[#This Row],[V2 avain]],Table2611[#All],6,FALSE)</f>
        <v>0</v>
      </c>
      <c r="J162" s="40" t="str">
        <f>VLOOKUP(Table266[[#This Row],[V2 avain]],Table2611[#All],7,FALSE)</f>
        <v>ARCHITECTURE-4g</v>
      </c>
      <c r="K162" s="158" t="str">
        <f>VLOOKUP(Table266[[#This Row],[V2 avain]],Table2611[#All],8,FALSE)</f>
        <v>Vastaava</v>
      </c>
      <c r="L162" t="s">
        <v>147</v>
      </c>
      <c r="M162" t="s">
        <v>469</v>
      </c>
      <c r="N162" s="24"/>
      <c r="O162" s="2"/>
      <c r="P162" s="13"/>
    </row>
    <row r="163" spans="1:16" ht="13.95" customHeight="1" x14ac:dyDescent="0.3">
      <c r="A163" s="2"/>
      <c r="B163" s="23"/>
      <c r="C163" s="152" t="s">
        <v>1707</v>
      </c>
      <c r="D163" s="34" t="s">
        <v>148</v>
      </c>
      <c r="E163" s="39">
        <f>VLOOKUP(Table266[[#This Row],[V2 avain]],Table2611[#All],2,FALSE)</f>
        <v>0</v>
      </c>
      <c r="F163" s="40">
        <f>VLOOKUP(Table266[[#This Row],[V2 avain]],Table2611[#All],3,FALSE)</f>
        <v>0</v>
      </c>
      <c r="G163" s="40">
        <f>VLOOKUP(Table266[[#This Row],[V2 avain]],Table2611[#All],4,FALSE)</f>
        <v>0</v>
      </c>
      <c r="H163" s="40">
        <f>VLOOKUP(Table266[[#This Row],[V2 avain]],Table2611[#All],5,FALSE)</f>
        <v>0</v>
      </c>
      <c r="I163" s="40">
        <f>VLOOKUP(Table266[[#This Row],[V2 avain]],Table2611[#All],6,FALSE)</f>
        <v>0</v>
      </c>
      <c r="J163" s="40" t="str">
        <f>VLOOKUP(Table266[[#This Row],[V2 avain]],Table2611[#All],7,FALSE)</f>
        <v>ARCHITECTURE-4d</v>
      </c>
      <c r="K163" s="158" t="str">
        <f>VLOOKUP(Table266[[#This Row],[V2 avain]],Table2611[#All],8,FALSE)</f>
        <v>Vastaava</v>
      </c>
      <c r="L163" t="s">
        <v>148</v>
      </c>
      <c r="M163" t="s">
        <v>469</v>
      </c>
      <c r="N163" s="24"/>
      <c r="O163" s="2"/>
      <c r="P163" s="13"/>
    </row>
    <row r="164" spans="1:16" ht="13.95" customHeight="1" x14ac:dyDescent="0.3">
      <c r="A164" s="2"/>
      <c r="B164" s="23"/>
      <c r="C164" s="152" t="s">
        <v>1708</v>
      </c>
      <c r="D164" s="34" t="s">
        <v>149</v>
      </c>
      <c r="E164" s="39">
        <f>VLOOKUP(Table266[[#This Row],[V2 avain]],Table2611[#All],2,FALSE)</f>
        <v>0</v>
      </c>
      <c r="F164" s="40">
        <f>VLOOKUP(Table266[[#This Row],[V2 avain]],Table2611[#All],3,FALSE)</f>
        <v>0</v>
      </c>
      <c r="G164" s="40">
        <f>VLOOKUP(Table266[[#This Row],[V2 avain]],Table2611[#All],4,FALSE)</f>
        <v>0</v>
      </c>
      <c r="H164" s="40">
        <f>VLOOKUP(Table266[[#This Row],[V2 avain]],Table2611[#All],5,FALSE)</f>
        <v>0</v>
      </c>
      <c r="I164" s="40">
        <f>VLOOKUP(Table266[[#This Row],[V2 avain]],Table2611[#All],6,FALSE)</f>
        <v>0</v>
      </c>
      <c r="J164" s="40" t="str">
        <f>VLOOKUP(Table266[[#This Row],[V2 avain]],Table2611[#All],7,FALSE)</f>
        <v>ARCHITECTURE-4c</v>
      </c>
      <c r="K164" s="158" t="str">
        <f>VLOOKUP(Table266[[#This Row],[V2 avain]],Table2611[#All],8,FALSE)</f>
        <v>Vastaava</v>
      </c>
      <c r="L164" t="s">
        <v>149</v>
      </c>
      <c r="M164" t="s">
        <v>467</v>
      </c>
      <c r="N164" s="24"/>
      <c r="O164" s="2"/>
      <c r="P164" s="13"/>
    </row>
    <row r="165" spans="1:16" ht="13.95" customHeight="1" x14ac:dyDescent="0.3">
      <c r="A165" s="2"/>
      <c r="B165" s="23"/>
      <c r="C165" s="152" t="s">
        <v>1709</v>
      </c>
      <c r="D165" s="34" t="s">
        <v>150</v>
      </c>
      <c r="E165" s="39">
        <f>VLOOKUP(Table266[[#This Row],[V2 avain]],Table2611[#All],2,FALSE)</f>
        <v>0</v>
      </c>
      <c r="F165" s="40">
        <f>VLOOKUP(Table266[[#This Row],[V2 avain]],Table2611[#All],3,FALSE)</f>
        <v>0</v>
      </c>
      <c r="G165" s="40">
        <f>VLOOKUP(Table266[[#This Row],[V2 avain]],Table2611[#All],4,FALSE)</f>
        <v>0</v>
      </c>
      <c r="H165" s="40">
        <f>VLOOKUP(Table266[[#This Row],[V2 avain]],Table2611[#All],5,FALSE)</f>
        <v>0</v>
      </c>
      <c r="I165" s="40">
        <f>VLOOKUP(Table266[[#This Row],[V2 avain]],Table2611[#All],6,FALSE)</f>
        <v>0</v>
      </c>
      <c r="J165" s="40" t="str">
        <f>VLOOKUP(Table266[[#This Row],[V2 avain]],Table2611[#All],7,FALSE)</f>
        <v>ARCHITECTURE-4e</v>
      </c>
      <c r="K165" s="158" t="str">
        <f>VLOOKUP(Table266[[#This Row],[V2 avain]],Table2611[#All],8,FALSE)</f>
        <v>Muuttunut</v>
      </c>
      <c r="L165" t="s">
        <v>150</v>
      </c>
      <c r="M165" t="s">
        <v>467</v>
      </c>
      <c r="N165" s="24"/>
      <c r="O165" s="2"/>
      <c r="P165" s="13"/>
    </row>
    <row r="166" spans="1:16" ht="13.95" customHeight="1" x14ac:dyDescent="0.3">
      <c r="A166" s="2"/>
      <c r="B166" s="23"/>
      <c r="C166" s="152" t="s">
        <v>1710</v>
      </c>
      <c r="D166" s="34" t="s">
        <v>151</v>
      </c>
      <c r="E166" s="39">
        <f>VLOOKUP(Table266[[#This Row],[V2 avain]],Table2611[#All],2,FALSE)</f>
        <v>0</v>
      </c>
      <c r="F166" s="40">
        <f>VLOOKUP(Table266[[#This Row],[V2 avain]],Table2611[#All],3,FALSE)</f>
        <v>0</v>
      </c>
      <c r="G166" s="40">
        <f>VLOOKUP(Table266[[#This Row],[V2 avain]],Table2611[#All],4,FALSE)</f>
        <v>0</v>
      </c>
      <c r="H166" s="40">
        <f>VLOOKUP(Table266[[#This Row],[V2 avain]],Table2611[#All],5,FALSE)</f>
        <v>0</v>
      </c>
      <c r="I166" s="40">
        <f>VLOOKUP(Table266[[#This Row],[V2 avain]],Table2611[#All],6,FALSE)</f>
        <v>0</v>
      </c>
      <c r="J166" s="40">
        <f>VLOOKUP(Table266[[#This Row],[V2 avain]],Table2611[#All],7,FALSE)</f>
        <v>0</v>
      </c>
      <c r="K166" s="158" t="str">
        <f>VLOOKUP(Table266[[#This Row],[V2 avain]],Table2611[#All],8,FALSE)</f>
        <v>Uusi</v>
      </c>
      <c r="L166" t="s">
        <v>151</v>
      </c>
      <c r="M166" t="s">
        <v>467</v>
      </c>
      <c r="N166" s="24"/>
      <c r="O166" s="2"/>
      <c r="P166" s="13"/>
    </row>
    <row r="167" spans="1:16" ht="13.95" customHeight="1" x14ac:dyDescent="0.3">
      <c r="A167" s="2"/>
      <c r="B167" s="23"/>
      <c r="C167" s="152" t="s">
        <v>1711</v>
      </c>
      <c r="D167" s="34" t="s">
        <v>152</v>
      </c>
      <c r="E167" s="39">
        <f>VLOOKUP(Table266[[#This Row],[V2 avain]],Table2611[#All],2,FALSE)</f>
        <v>0</v>
      </c>
      <c r="F167" s="40">
        <f>VLOOKUP(Table266[[#This Row],[V2 avain]],Table2611[#All],3,FALSE)</f>
        <v>0</v>
      </c>
      <c r="G167" s="40">
        <f>VLOOKUP(Table266[[#This Row],[V2 avain]],Table2611[#All],4,FALSE)</f>
        <v>0</v>
      </c>
      <c r="H167" s="40">
        <f>VLOOKUP(Table266[[#This Row],[V2 avain]],Table2611[#All],5,FALSE)</f>
        <v>0</v>
      </c>
      <c r="I167" s="40">
        <f>VLOOKUP(Table266[[#This Row],[V2 avain]],Table2611[#All],6,FALSE)</f>
        <v>0</v>
      </c>
      <c r="J167" s="40" t="str">
        <f>VLOOKUP(Table266[[#This Row],[V2 avain]],Table2611[#All],7,FALSE)</f>
        <v>ARCHITECTURE-4i</v>
      </c>
      <c r="K167" s="158" t="str">
        <f>VLOOKUP(Table266[[#This Row],[V2 avain]],Table2611[#All],8,FALSE)</f>
        <v>Vastaava</v>
      </c>
      <c r="L167" t="s">
        <v>152</v>
      </c>
      <c r="M167" t="s">
        <v>467</v>
      </c>
      <c r="N167" s="24"/>
      <c r="O167" s="2"/>
      <c r="P167" s="13"/>
    </row>
    <row r="168" spans="1:16" ht="13.95" customHeight="1" x14ac:dyDescent="0.3">
      <c r="A168" s="2"/>
      <c r="B168" s="23"/>
      <c r="C168" s="152" t="s">
        <v>1712</v>
      </c>
      <c r="D168" s="34" t="s">
        <v>153</v>
      </c>
      <c r="E168" s="39">
        <f>VLOOKUP(Table266[[#This Row],[V2 avain]],Table2611[#All],2,FALSE)</f>
        <v>0</v>
      </c>
      <c r="F168" s="40">
        <f>VLOOKUP(Table266[[#This Row],[V2 avain]],Table2611[#All],3,FALSE)</f>
        <v>0</v>
      </c>
      <c r="G168" s="40">
        <f>VLOOKUP(Table266[[#This Row],[V2 avain]],Table2611[#All],4,FALSE)</f>
        <v>0</v>
      </c>
      <c r="H168" s="40">
        <f>VLOOKUP(Table266[[#This Row],[V2 avain]],Table2611[#All],5,FALSE)</f>
        <v>0</v>
      </c>
      <c r="I168" s="40">
        <f>VLOOKUP(Table266[[#This Row],[V2 avain]],Table2611[#All],6,FALSE)</f>
        <v>0</v>
      </c>
      <c r="J168" s="40" t="str">
        <f>VLOOKUP(Table266[[#This Row],[V2 avain]],Table2611[#All],7,FALSE)</f>
        <v>ARCHITECTURE-5a</v>
      </c>
      <c r="K168" s="158" t="str">
        <f>VLOOKUP(Table266[[#This Row],[V2 avain]],Table2611[#All],8,FALSE)</f>
        <v>Vastaava</v>
      </c>
      <c r="L168" t="s">
        <v>153</v>
      </c>
      <c r="M168" t="s">
        <v>467</v>
      </c>
      <c r="N168" s="24"/>
      <c r="O168" s="2"/>
      <c r="P168" s="13"/>
    </row>
    <row r="169" spans="1:16" ht="13.95" customHeight="1" x14ac:dyDescent="0.3">
      <c r="A169" s="2"/>
      <c r="B169" s="23"/>
      <c r="C169" s="152" t="s">
        <v>1713</v>
      </c>
      <c r="D169" s="34" t="s">
        <v>154</v>
      </c>
      <c r="E169" s="39">
        <f>VLOOKUP(Table266[[#This Row],[V2 avain]],Table2611[#All],2,FALSE)</f>
        <v>0</v>
      </c>
      <c r="F169" s="40">
        <f>VLOOKUP(Table266[[#This Row],[V2 avain]],Table2611[#All],3,FALSE)</f>
        <v>0</v>
      </c>
      <c r="G169" s="40">
        <f>VLOOKUP(Table266[[#This Row],[V2 avain]],Table2611[#All],4,FALSE)</f>
        <v>0</v>
      </c>
      <c r="H169" s="40">
        <f>VLOOKUP(Table266[[#This Row],[V2 avain]],Table2611[#All],5,FALSE)</f>
        <v>0</v>
      </c>
      <c r="I169" s="40">
        <f>VLOOKUP(Table266[[#This Row],[V2 avain]],Table2611[#All],6,FALSE)</f>
        <v>0</v>
      </c>
      <c r="J169" s="40" t="str">
        <f>VLOOKUP(Table266[[#This Row],[V2 avain]],Table2611[#All],7,FALSE)</f>
        <v>ARCHITECTURE-5b</v>
      </c>
      <c r="K169" s="158" t="str">
        <f>VLOOKUP(Table266[[#This Row],[V2 avain]],Table2611[#All],8,FALSE)</f>
        <v>Vastaava</v>
      </c>
      <c r="L169" t="s">
        <v>154</v>
      </c>
      <c r="M169" t="s">
        <v>467</v>
      </c>
      <c r="N169" s="24"/>
      <c r="O169" s="2"/>
      <c r="P169" s="13"/>
    </row>
    <row r="170" spans="1:16" ht="13.95" customHeight="1" x14ac:dyDescent="0.3">
      <c r="A170" s="2"/>
      <c r="B170" s="23"/>
      <c r="C170" s="152" t="s">
        <v>1714</v>
      </c>
      <c r="D170" s="34" t="s">
        <v>155</v>
      </c>
      <c r="E170" s="39">
        <f>VLOOKUP(Table266[[#This Row],[V2 avain]],Table2611[#All],2,FALSE)</f>
        <v>0</v>
      </c>
      <c r="F170" s="40">
        <f>VLOOKUP(Table266[[#This Row],[V2 avain]],Table2611[#All],3,FALSE)</f>
        <v>0</v>
      </c>
      <c r="G170" s="40">
        <f>VLOOKUP(Table266[[#This Row],[V2 avain]],Table2611[#All],4,FALSE)</f>
        <v>0</v>
      </c>
      <c r="H170" s="40">
        <f>VLOOKUP(Table266[[#This Row],[V2 avain]],Table2611[#All],5,FALSE)</f>
        <v>0</v>
      </c>
      <c r="I170" s="40">
        <f>VLOOKUP(Table266[[#This Row],[V2 avain]],Table2611[#All],6,FALSE)</f>
        <v>0</v>
      </c>
      <c r="J170" s="40" t="str">
        <f>VLOOKUP(Table266[[#This Row],[V2 avain]],Table2611[#All],7,FALSE)</f>
        <v>ARCHITECTURE-5e</v>
      </c>
      <c r="K170" s="158" t="str">
        <f>VLOOKUP(Table266[[#This Row],[V2 avain]],Table2611[#All],8,FALSE)</f>
        <v>Muuttunut</v>
      </c>
      <c r="L170" t="s">
        <v>155</v>
      </c>
      <c r="M170" t="s">
        <v>467</v>
      </c>
      <c r="N170" s="24"/>
      <c r="O170" s="2"/>
      <c r="P170" s="13"/>
    </row>
    <row r="171" spans="1:16" ht="13.95" customHeight="1" x14ac:dyDescent="0.3">
      <c r="A171" s="2"/>
      <c r="B171" s="23"/>
      <c r="C171" s="152" t="s">
        <v>1715</v>
      </c>
      <c r="D171" s="34" t="s">
        <v>156</v>
      </c>
      <c r="E171" s="39">
        <f>VLOOKUP(Table266[[#This Row],[V2 avain]],Table2611[#All],2,FALSE)</f>
        <v>0</v>
      </c>
      <c r="F171" s="40">
        <f>VLOOKUP(Table266[[#This Row],[V2 avain]],Table2611[#All],3,FALSE)</f>
        <v>0</v>
      </c>
      <c r="G171" s="40">
        <f>VLOOKUP(Table266[[#This Row],[V2 avain]],Table2611[#All],4,FALSE)</f>
        <v>0</v>
      </c>
      <c r="H171" s="40">
        <f>VLOOKUP(Table266[[#This Row],[V2 avain]],Table2611[#All],5,FALSE)</f>
        <v>0</v>
      </c>
      <c r="I171" s="40">
        <f>VLOOKUP(Table266[[#This Row],[V2 avain]],Table2611[#All],6,FALSE)</f>
        <v>0</v>
      </c>
      <c r="J171" s="40" t="str">
        <f>VLOOKUP(Table266[[#This Row],[V2 avain]],Table2611[#All],7,FALSE)</f>
        <v>ARCHITECTURE-5d</v>
      </c>
      <c r="K171" s="158" t="str">
        <f>VLOOKUP(Table266[[#This Row],[V2 avain]],Table2611[#All],8,FALSE)</f>
        <v>Vastaava</v>
      </c>
      <c r="L171" t="s">
        <v>157</v>
      </c>
      <c r="M171" t="s">
        <v>467</v>
      </c>
      <c r="N171" s="24"/>
      <c r="O171" s="2"/>
      <c r="P171" s="13"/>
    </row>
    <row r="172" spans="1:16" ht="13.95" customHeight="1" x14ac:dyDescent="0.3">
      <c r="A172" s="2"/>
      <c r="B172" s="23"/>
      <c r="C172" s="152" t="s">
        <v>1716</v>
      </c>
      <c r="D172" s="34" t="s">
        <v>157</v>
      </c>
      <c r="E172" s="39">
        <f>VLOOKUP(Table266[[#This Row],[V2 avain]],Table2611[#All],2,FALSE)</f>
        <v>0</v>
      </c>
      <c r="F172" s="40">
        <f>VLOOKUP(Table266[[#This Row],[V2 avain]],Table2611[#All],3,FALSE)</f>
        <v>0</v>
      </c>
      <c r="G172" s="40">
        <f>VLOOKUP(Table266[[#This Row],[V2 avain]],Table2611[#All],4,FALSE)</f>
        <v>0</v>
      </c>
      <c r="H172" s="40">
        <f>VLOOKUP(Table266[[#This Row],[V2 avain]],Table2611[#All],5,FALSE)</f>
        <v>0</v>
      </c>
      <c r="I172" s="40">
        <f>VLOOKUP(Table266[[#This Row],[V2 avain]],Table2611[#All],6,FALSE)</f>
        <v>0</v>
      </c>
      <c r="J172" s="40" t="str">
        <f>VLOOKUP(Table266[[#This Row],[V2 avain]],Table2611[#All],7,FALSE)</f>
        <v>ARCHITECTURE-5c</v>
      </c>
      <c r="K172" s="158" t="str">
        <f>VLOOKUP(Table266[[#This Row],[V2 avain]],Table2611[#All],8,FALSE)</f>
        <v>Vastaava</v>
      </c>
      <c r="L172" t="s">
        <v>156</v>
      </c>
      <c r="M172" t="s">
        <v>467</v>
      </c>
      <c r="N172" s="24"/>
      <c r="O172" s="2"/>
      <c r="P172" s="13"/>
    </row>
    <row r="173" spans="1:16" ht="13.95" customHeight="1" x14ac:dyDescent="0.3">
      <c r="A173" s="2"/>
      <c r="B173" s="23"/>
      <c r="C173" s="152" t="s">
        <v>1717</v>
      </c>
      <c r="D173" s="34" t="s">
        <v>158</v>
      </c>
      <c r="E173" s="39">
        <f>VLOOKUP(Table266[[#This Row],[V2 avain]],Table2611[#All],2,FALSE)</f>
        <v>0</v>
      </c>
      <c r="F173" s="40">
        <f>VLOOKUP(Table266[[#This Row],[V2 avain]],Table2611[#All],3,FALSE)</f>
        <v>0</v>
      </c>
      <c r="G173" s="40">
        <f>VLOOKUP(Table266[[#This Row],[V2 avain]],Table2611[#All],4,FALSE)</f>
        <v>0</v>
      </c>
      <c r="H173" s="40">
        <f>VLOOKUP(Table266[[#This Row],[V2 avain]],Table2611[#All],5,FALSE)</f>
        <v>0</v>
      </c>
      <c r="I173" s="40">
        <f>VLOOKUP(Table266[[#This Row],[V2 avain]],Table2611[#All],6,FALSE)</f>
        <v>0</v>
      </c>
      <c r="J173" s="40" t="str">
        <f>VLOOKUP(Table266[[#This Row],[V2 avain]],Table2611[#All],7,FALSE)</f>
        <v>ARCHITECTURE-5f</v>
      </c>
      <c r="K173" s="158" t="str">
        <f>VLOOKUP(Table266[[#This Row],[V2 avain]],Table2611[#All],8,FALSE)</f>
        <v>Muuttunut</v>
      </c>
      <c r="L173" t="s">
        <v>158</v>
      </c>
      <c r="M173" t="s">
        <v>467</v>
      </c>
      <c r="N173" s="24"/>
      <c r="O173" s="2"/>
      <c r="P173" s="13"/>
    </row>
    <row r="174" spans="1:16" ht="13.95" customHeight="1" x14ac:dyDescent="0.3">
      <c r="A174" s="2"/>
      <c r="B174" s="23"/>
      <c r="C174" s="152" t="s">
        <v>1718</v>
      </c>
      <c r="D174" s="34" t="s">
        <v>159</v>
      </c>
      <c r="E174" s="39">
        <f>VLOOKUP(Table266[[#This Row],[V2 avain]],Table2611[#All],2,FALSE)</f>
        <v>0</v>
      </c>
      <c r="F174" s="40">
        <f>VLOOKUP(Table266[[#This Row],[V2 avain]],Table2611[#All],3,FALSE)</f>
        <v>0</v>
      </c>
      <c r="G174" s="40">
        <f>VLOOKUP(Table266[[#This Row],[V2 avain]],Table2611[#All],4,FALSE)</f>
        <v>0</v>
      </c>
      <c r="H174" s="40">
        <f>VLOOKUP(Table266[[#This Row],[V2 avain]],Table2611[#All],5,FALSE)</f>
        <v>0</v>
      </c>
      <c r="I174" s="40">
        <f>VLOOKUP(Table266[[#This Row],[V2 avain]],Table2611[#All],6,FALSE)</f>
        <v>0</v>
      </c>
      <c r="J174" s="40" t="str">
        <f>VLOOKUP(Table266[[#This Row],[V2 avain]],Table2611[#All],7,FALSE)</f>
        <v>ASSET-1a</v>
      </c>
      <c r="K174" s="158" t="str">
        <f>VLOOKUP(Table266[[#This Row],[V2 avain]],Table2611[#All],8,FALSE)</f>
        <v>Vastaava</v>
      </c>
      <c r="L174" t="s">
        <v>159</v>
      </c>
      <c r="M174" t="s">
        <v>469</v>
      </c>
      <c r="N174" s="24"/>
      <c r="O174" s="2"/>
      <c r="P174" s="13"/>
    </row>
    <row r="175" spans="1:16" ht="13.95" customHeight="1" x14ac:dyDescent="0.3">
      <c r="A175" s="2"/>
      <c r="B175" s="23"/>
      <c r="C175" s="152" t="s">
        <v>1719</v>
      </c>
      <c r="D175" s="34" t="s">
        <v>160</v>
      </c>
      <c r="E175" s="39">
        <f>VLOOKUP(Table266[[#This Row],[V2 avain]],Table2611[#All],2,FALSE)</f>
        <v>0</v>
      </c>
      <c r="F175" s="40">
        <f>VLOOKUP(Table266[[#This Row],[V2 avain]],Table2611[#All],3,FALSE)</f>
        <v>0</v>
      </c>
      <c r="G175" s="40">
        <f>VLOOKUP(Table266[[#This Row],[V2 avain]],Table2611[#All],4,FALSE)</f>
        <v>0</v>
      </c>
      <c r="H175" s="40">
        <f>VLOOKUP(Table266[[#This Row],[V2 avain]],Table2611[#All],5,FALSE)</f>
        <v>0</v>
      </c>
      <c r="I175" s="40">
        <f>VLOOKUP(Table266[[#This Row],[V2 avain]],Table2611[#All],6,FALSE)</f>
        <v>0</v>
      </c>
      <c r="J175" s="40">
        <f>VLOOKUP(Table266[[#This Row],[V2 avain]],Table2611[#All],7,FALSE)</f>
        <v>0</v>
      </c>
      <c r="K175" s="158" t="str">
        <f>VLOOKUP(Table266[[#This Row],[V2 avain]],Table2611[#All],8,FALSE)</f>
        <v>Uusi</v>
      </c>
      <c r="L175" t="s">
        <v>160</v>
      </c>
      <c r="M175" t="s">
        <v>467</v>
      </c>
      <c r="N175" s="24"/>
      <c r="O175" s="2"/>
      <c r="P175" s="13"/>
    </row>
    <row r="176" spans="1:16" ht="13.95" customHeight="1" x14ac:dyDescent="0.3">
      <c r="A176" s="2"/>
      <c r="B176" s="23"/>
      <c r="C176" s="152" t="s">
        <v>1720</v>
      </c>
      <c r="D176" s="34" t="s">
        <v>161</v>
      </c>
      <c r="E176" s="39">
        <f>VLOOKUP(Table266[[#This Row],[V2 avain]],Table2611[#All],2,FALSE)</f>
        <v>0</v>
      </c>
      <c r="F176" s="40">
        <f>VLOOKUP(Table266[[#This Row],[V2 avain]],Table2611[#All],3,FALSE)</f>
        <v>0</v>
      </c>
      <c r="G176" s="40">
        <f>VLOOKUP(Table266[[#This Row],[V2 avain]],Table2611[#All],4,FALSE)</f>
        <v>0</v>
      </c>
      <c r="H176" s="40">
        <f>VLOOKUP(Table266[[#This Row],[V2 avain]],Table2611[#All],5,FALSE)</f>
        <v>0</v>
      </c>
      <c r="I176" s="40">
        <f>VLOOKUP(Table266[[#This Row],[V2 avain]],Table2611[#All],6,FALSE)</f>
        <v>0</v>
      </c>
      <c r="J176" s="40" t="str">
        <f>VLOOKUP(Table266[[#This Row],[V2 avain]],Table2611[#All],7,FALSE)</f>
        <v>ASSET-1c</v>
      </c>
      <c r="K176" s="158" t="str">
        <f>VLOOKUP(Table266[[#This Row],[V2 avain]],Table2611[#All],8,FALSE)</f>
        <v>Vastaava</v>
      </c>
      <c r="L176" t="s">
        <v>162</v>
      </c>
      <c r="M176" t="s">
        <v>467</v>
      </c>
      <c r="N176" s="24"/>
      <c r="O176" s="2"/>
      <c r="P176" s="13"/>
    </row>
    <row r="177" spans="1:16" ht="13.95" customHeight="1" x14ac:dyDescent="0.3">
      <c r="A177" s="2"/>
      <c r="B177" s="23"/>
      <c r="C177" s="152" t="s">
        <v>1721</v>
      </c>
      <c r="D177" s="34" t="s">
        <v>162</v>
      </c>
      <c r="E177" s="39">
        <f>VLOOKUP(Table266[[#This Row],[V2 avain]],Table2611[#All],2,FALSE)</f>
        <v>0</v>
      </c>
      <c r="F177" s="40">
        <f>VLOOKUP(Table266[[#This Row],[V2 avain]],Table2611[#All],3,FALSE)</f>
        <v>0</v>
      </c>
      <c r="G177" s="40">
        <f>VLOOKUP(Table266[[#This Row],[V2 avain]],Table2611[#All],4,FALSE)</f>
        <v>0</v>
      </c>
      <c r="H177" s="40">
        <f>VLOOKUP(Table266[[#This Row],[V2 avain]],Table2611[#All],5,FALSE)</f>
        <v>0</v>
      </c>
      <c r="I177" s="40">
        <f>VLOOKUP(Table266[[#This Row],[V2 avain]],Table2611[#All],6,FALSE)</f>
        <v>0</v>
      </c>
      <c r="J177" s="40">
        <f>VLOOKUP(Table266[[#This Row],[V2 avain]],Table2611[#All],7,FALSE)</f>
        <v>0</v>
      </c>
      <c r="K177" s="158" t="str">
        <f>VLOOKUP(Table266[[#This Row],[V2 avain]],Table2611[#All],8,FALSE)</f>
        <v>Uusi</v>
      </c>
      <c r="L177" t="s">
        <v>163</v>
      </c>
      <c r="M177" t="s">
        <v>469</v>
      </c>
      <c r="N177" s="24"/>
      <c r="O177" s="2"/>
      <c r="P177" s="13"/>
    </row>
    <row r="178" spans="1:16" ht="13.95" customHeight="1" x14ac:dyDescent="0.3">
      <c r="A178" s="2"/>
      <c r="B178" s="23"/>
      <c r="C178" s="152" t="s">
        <v>1722</v>
      </c>
      <c r="D178" s="34" t="s">
        <v>163</v>
      </c>
      <c r="E178" s="39">
        <f>VLOOKUP(Table266[[#This Row],[V2 avain]],Table2611[#All],2,FALSE)</f>
        <v>0</v>
      </c>
      <c r="F178" s="40">
        <f>VLOOKUP(Table266[[#This Row],[V2 avain]],Table2611[#All],3,FALSE)</f>
        <v>0</v>
      </c>
      <c r="G178" s="40">
        <f>VLOOKUP(Table266[[#This Row],[V2 avain]],Table2611[#All],4,FALSE)</f>
        <v>0</v>
      </c>
      <c r="H178" s="40">
        <f>VLOOKUP(Table266[[#This Row],[V2 avain]],Table2611[#All],5,FALSE)</f>
        <v>0</v>
      </c>
      <c r="I178" s="40">
        <f>VLOOKUP(Table266[[#This Row],[V2 avain]],Table2611[#All],6,FALSE)</f>
        <v>0</v>
      </c>
      <c r="J178" s="40" t="str">
        <f>VLOOKUP(Table266[[#This Row],[V2 avain]],Table2611[#All],7,FALSE)</f>
        <v>ASSET-1b</v>
      </c>
      <c r="K178" s="158" t="str">
        <f>VLOOKUP(Table266[[#This Row],[V2 avain]],Table2611[#All],8,FALSE)</f>
        <v>Vastaava</v>
      </c>
      <c r="L178" t="s">
        <v>161</v>
      </c>
      <c r="M178" t="s">
        <v>467</v>
      </c>
      <c r="N178" s="24"/>
      <c r="O178" s="2"/>
      <c r="P178" s="13"/>
    </row>
    <row r="179" spans="1:16" ht="13.95" customHeight="1" x14ac:dyDescent="0.3">
      <c r="A179" s="2"/>
      <c r="B179" s="23"/>
      <c r="C179" s="152" t="s">
        <v>1723</v>
      </c>
      <c r="D179" s="34" t="s">
        <v>164</v>
      </c>
      <c r="E179" s="39">
        <f>VLOOKUP(Table266[[#This Row],[V2 avain]],Table2611[#All],2,FALSE)</f>
        <v>0</v>
      </c>
      <c r="F179" s="40">
        <f>VLOOKUP(Table266[[#This Row],[V2 avain]],Table2611[#All],3,FALSE)</f>
        <v>0</v>
      </c>
      <c r="G179" s="40">
        <f>VLOOKUP(Table266[[#This Row],[V2 avain]],Table2611[#All],4,FALSE)</f>
        <v>0</v>
      </c>
      <c r="H179" s="40">
        <f>VLOOKUP(Table266[[#This Row],[V2 avain]],Table2611[#All],5,FALSE)</f>
        <v>0</v>
      </c>
      <c r="I179" s="40">
        <f>VLOOKUP(Table266[[#This Row],[V2 avain]],Table2611[#All],6,FALSE)</f>
        <v>0</v>
      </c>
      <c r="J179" s="40" t="str">
        <f>VLOOKUP(Table266[[#This Row],[V2 avain]],Table2611[#All],7,FALSE)</f>
        <v>ASSET-1d</v>
      </c>
      <c r="K179" s="158" t="str">
        <f>VLOOKUP(Table266[[#This Row],[V2 avain]],Table2611[#All],8,FALSE)</f>
        <v>Vastaava</v>
      </c>
      <c r="L179" t="s">
        <v>164</v>
      </c>
      <c r="M179" t="s">
        <v>469</v>
      </c>
      <c r="N179" s="24"/>
      <c r="O179" s="2"/>
      <c r="P179" s="13"/>
    </row>
    <row r="180" spans="1:16" ht="13.95" customHeight="1" x14ac:dyDescent="0.3">
      <c r="A180" s="2"/>
      <c r="B180" s="23"/>
      <c r="C180" s="152" t="s">
        <v>1724</v>
      </c>
      <c r="D180" s="34" t="s">
        <v>165</v>
      </c>
      <c r="E180" s="39">
        <f>VLOOKUP(Table266[[#This Row],[V2 avain]],Table2611[#All],2,FALSE)</f>
        <v>0</v>
      </c>
      <c r="F180" s="40">
        <f>VLOOKUP(Table266[[#This Row],[V2 avain]],Table2611[#All],3,FALSE)</f>
        <v>0</v>
      </c>
      <c r="G180" s="40">
        <f>VLOOKUP(Table266[[#This Row],[V2 avain]],Table2611[#All],4,FALSE)</f>
        <v>0</v>
      </c>
      <c r="H180" s="40">
        <f>VLOOKUP(Table266[[#This Row],[V2 avain]],Table2611[#All],5,FALSE)</f>
        <v>0</v>
      </c>
      <c r="I180" s="40">
        <f>VLOOKUP(Table266[[#This Row],[V2 avain]],Table2611[#All],6,FALSE)</f>
        <v>0</v>
      </c>
      <c r="J180" s="40" t="str">
        <f>VLOOKUP(Table266[[#This Row],[V2 avain]],Table2611[#All],7,FALSE)</f>
        <v>ASSET-1e</v>
      </c>
      <c r="K180" s="158" t="str">
        <f>VLOOKUP(Table266[[#This Row],[V2 avain]],Table2611[#All],8,FALSE)</f>
        <v>Vastaava</v>
      </c>
      <c r="L180" t="s">
        <v>165</v>
      </c>
      <c r="M180" t="s">
        <v>467</v>
      </c>
      <c r="N180" s="24"/>
      <c r="O180" s="2"/>
      <c r="P180" s="13"/>
    </row>
    <row r="181" spans="1:16" ht="13.95" customHeight="1" x14ac:dyDescent="0.3">
      <c r="A181" s="2"/>
      <c r="B181" s="23"/>
      <c r="C181" s="152" t="s">
        <v>1725</v>
      </c>
      <c r="D181" s="34" t="s">
        <v>166</v>
      </c>
      <c r="E181" s="39">
        <f>VLOOKUP(Table266[[#This Row],[V2 avain]],Table2611[#All],2,FALSE)</f>
        <v>0</v>
      </c>
      <c r="F181" s="40">
        <f>VLOOKUP(Table266[[#This Row],[V2 avain]],Table2611[#All],3,FALSE)</f>
        <v>0</v>
      </c>
      <c r="G181" s="40">
        <f>VLOOKUP(Table266[[#This Row],[V2 avain]],Table2611[#All],4,FALSE)</f>
        <v>0</v>
      </c>
      <c r="H181" s="40">
        <f>VLOOKUP(Table266[[#This Row],[V2 avain]],Table2611[#All],5,FALSE)</f>
        <v>0</v>
      </c>
      <c r="I181" s="40">
        <f>VLOOKUP(Table266[[#This Row],[V2 avain]],Table2611[#All],6,FALSE)</f>
        <v>0</v>
      </c>
      <c r="J181" s="40" t="str">
        <f>VLOOKUP(Table266[[#This Row],[V2 avain]],Table2611[#All],7,FALSE)</f>
        <v>ASSET-1f</v>
      </c>
      <c r="K181" s="158" t="str">
        <f>VLOOKUP(Table266[[#This Row],[V2 avain]],Table2611[#All],8,FALSE)</f>
        <v>Vastaava</v>
      </c>
      <c r="L181" t="s">
        <v>166</v>
      </c>
      <c r="M181" t="s">
        <v>482</v>
      </c>
      <c r="N181" s="24"/>
      <c r="O181" s="2"/>
      <c r="P181" s="13"/>
    </row>
    <row r="182" spans="1:16" ht="13.95" customHeight="1" x14ac:dyDescent="0.3">
      <c r="A182" s="2"/>
      <c r="B182" s="23"/>
      <c r="C182" s="152" t="s">
        <v>1726</v>
      </c>
      <c r="D182" s="34" t="s">
        <v>168</v>
      </c>
      <c r="E182" s="39">
        <f>VLOOKUP(Table266[[#This Row],[V2 avain]],Table2611[#All],2,FALSE)</f>
        <v>0</v>
      </c>
      <c r="F182" s="40">
        <f>VLOOKUP(Table266[[#This Row],[V2 avain]],Table2611[#All],3,FALSE)</f>
        <v>0</v>
      </c>
      <c r="G182" s="40">
        <f>VLOOKUP(Table266[[#This Row],[V2 avain]],Table2611[#All],4,FALSE)</f>
        <v>0</v>
      </c>
      <c r="H182" s="40">
        <f>VLOOKUP(Table266[[#This Row],[V2 avain]],Table2611[#All],5,FALSE)</f>
        <v>0</v>
      </c>
      <c r="I182" s="40">
        <f>VLOOKUP(Table266[[#This Row],[V2 avain]],Table2611[#All],6,FALSE)</f>
        <v>0</v>
      </c>
      <c r="J182" s="40" t="str">
        <f>VLOOKUP(Table266[[#This Row],[V2 avain]],Table2611[#All],7,FALSE)</f>
        <v>ASSET-2a</v>
      </c>
      <c r="K182" s="158" t="str">
        <f>VLOOKUP(Table266[[#This Row],[V2 avain]],Table2611[#All],8,FALSE)</f>
        <v>Vastaava</v>
      </c>
      <c r="L182" t="s">
        <v>168</v>
      </c>
      <c r="M182" t="s">
        <v>469</v>
      </c>
      <c r="N182" s="24"/>
      <c r="O182" s="2"/>
      <c r="P182" s="13"/>
    </row>
    <row r="183" spans="1:16" ht="13.95" customHeight="1" x14ac:dyDescent="0.3">
      <c r="A183" s="2"/>
      <c r="B183" s="23"/>
      <c r="C183" s="152" t="s">
        <v>1727</v>
      </c>
      <c r="D183" s="34" t="s">
        <v>169</v>
      </c>
      <c r="E183" s="39">
        <f>VLOOKUP(Table266[[#This Row],[V2 avain]],Table2611[#All],2,FALSE)</f>
        <v>0</v>
      </c>
      <c r="F183" s="40">
        <f>VLOOKUP(Table266[[#This Row],[V2 avain]],Table2611[#All],3,FALSE)</f>
        <v>0</v>
      </c>
      <c r="G183" s="40">
        <f>VLOOKUP(Table266[[#This Row],[V2 avain]],Table2611[#All],4,FALSE)</f>
        <v>0</v>
      </c>
      <c r="H183" s="40">
        <f>VLOOKUP(Table266[[#This Row],[V2 avain]],Table2611[#All],5,FALSE)</f>
        <v>0</v>
      </c>
      <c r="I183" s="40">
        <f>VLOOKUP(Table266[[#This Row],[V2 avain]],Table2611[#All],6,FALSE)</f>
        <v>0</v>
      </c>
      <c r="J183" s="40">
        <f>VLOOKUP(Table266[[#This Row],[V2 avain]],Table2611[#All],7,FALSE)</f>
        <v>0</v>
      </c>
      <c r="K183" s="158" t="str">
        <f>VLOOKUP(Table266[[#This Row],[V2 avain]],Table2611[#All],8,FALSE)</f>
        <v>Uusi</v>
      </c>
      <c r="L183" t="s">
        <v>169</v>
      </c>
      <c r="M183" t="s">
        <v>467</v>
      </c>
      <c r="N183" s="24"/>
      <c r="O183" s="2"/>
      <c r="P183" s="13"/>
    </row>
    <row r="184" spans="1:16" ht="13.95" customHeight="1" x14ac:dyDescent="0.3">
      <c r="A184" s="2"/>
      <c r="B184" s="23"/>
      <c r="C184" s="152" t="s">
        <v>1728</v>
      </c>
      <c r="D184" s="34" t="s">
        <v>170</v>
      </c>
      <c r="E184" s="39">
        <f>VLOOKUP(Table266[[#This Row],[V2 avain]],Table2611[#All],2,FALSE)</f>
        <v>0</v>
      </c>
      <c r="F184" s="40">
        <f>VLOOKUP(Table266[[#This Row],[V2 avain]],Table2611[#All],3,FALSE)</f>
        <v>0</v>
      </c>
      <c r="G184" s="40">
        <f>VLOOKUP(Table266[[#This Row],[V2 avain]],Table2611[#All],4,FALSE)</f>
        <v>0</v>
      </c>
      <c r="H184" s="40">
        <f>VLOOKUP(Table266[[#This Row],[V2 avain]],Table2611[#All],5,FALSE)</f>
        <v>0</v>
      </c>
      <c r="I184" s="40">
        <f>VLOOKUP(Table266[[#This Row],[V2 avain]],Table2611[#All],6,FALSE)</f>
        <v>0</v>
      </c>
      <c r="J184" s="40" t="str">
        <f>VLOOKUP(Table266[[#This Row],[V2 avain]],Table2611[#All],7,FALSE)</f>
        <v>ASSET-2c</v>
      </c>
      <c r="K184" s="158" t="str">
        <f>VLOOKUP(Table266[[#This Row],[V2 avain]],Table2611[#All],8,FALSE)</f>
        <v>Vastaava</v>
      </c>
      <c r="L184" t="s">
        <v>171</v>
      </c>
      <c r="M184" t="s">
        <v>467</v>
      </c>
      <c r="N184" s="24"/>
      <c r="O184" s="2"/>
      <c r="P184" s="13"/>
    </row>
    <row r="185" spans="1:16" ht="13.95" customHeight="1" x14ac:dyDescent="0.3">
      <c r="A185" s="2"/>
      <c r="B185" s="23"/>
      <c r="C185" s="152" t="s">
        <v>1729</v>
      </c>
      <c r="D185" s="34" t="s">
        <v>171</v>
      </c>
      <c r="E185" s="39">
        <f>VLOOKUP(Table266[[#This Row],[V2 avain]],Table2611[#All],2,FALSE)</f>
        <v>0</v>
      </c>
      <c r="F185" s="40">
        <f>VLOOKUP(Table266[[#This Row],[V2 avain]],Table2611[#All],3,FALSE)</f>
        <v>0</v>
      </c>
      <c r="G185" s="40">
        <f>VLOOKUP(Table266[[#This Row],[V2 avain]],Table2611[#All],4,FALSE)</f>
        <v>0</v>
      </c>
      <c r="H185" s="40">
        <f>VLOOKUP(Table266[[#This Row],[V2 avain]],Table2611[#All],5,FALSE)</f>
        <v>0</v>
      </c>
      <c r="I185" s="40">
        <f>VLOOKUP(Table266[[#This Row],[V2 avain]],Table2611[#All],6,FALSE)</f>
        <v>0</v>
      </c>
      <c r="J185" s="40">
        <f>VLOOKUP(Table266[[#This Row],[V2 avain]],Table2611[#All],7,FALSE)</f>
        <v>0</v>
      </c>
      <c r="K185" s="158" t="str">
        <f>VLOOKUP(Table266[[#This Row],[V2 avain]],Table2611[#All],8,FALSE)</f>
        <v>Uusi</v>
      </c>
      <c r="L185" t="s">
        <v>172</v>
      </c>
      <c r="M185" t="s">
        <v>469</v>
      </c>
      <c r="N185" s="24"/>
      <c r="O185" s="2"/>
      <c r="P185" s="13"/>
    </row>
    <row r="186" spans="1:16" ht="13.95" customHeight="1" x14ac:dyDescent="0.3">
      <c r="A186" s="2"/>
      <c r="B186" s="23"/>
      <c r="C186" s="152" t="s">
        <v>1730</v>
      </c>
      <c r="D186" s="34" t="s">
        <v>172</v>
      </c>
      <c r="E186" s="39">
        <f>VLOOKUP(Table266[[#This Row],[V2 avain]],Table2611[#All],2,FALSE)</f>
        <v>0</v>
      </c>
      <c r="F186" s="40">
        <f>VLOOKUP(Table266[[#This Row],[V2 avain]],Table2611[#All],3,FALSE)</f>
        <v>0</v>
      </c>
      <c r="G186" s="40">
        <f>VLOOKUP(Table266[[#This Row],[V2 avain]],Table2611[#All],4,FALSE)</f>
        <v>0</v>
      </c>
      <c r="H186" s="40">
        <f>VLOOKUP(Table266[[#This Row],[V2 avain]],Table2611[#All],5,FALSE)</f>
        <v>0</v>
      </c>
      <c r="I186" s="40">
        <f>VLOOKUP(Table266[[#This Row],[V2 avain]],Table2611[#All],6,FALSE)</f>
        <v>0</v>
      </c>
      <c r="J186" s="40" t="str">
        <f>VLOOKUP(Table266[[#This Row],[V2 avain]],Table2611[#All],7,FALSE)</f>
        <v>ASSET-2b</v>
      </c>
      <c r="K186" s="158" t="str">
        <f>VLOOKUP(Table266[[#This Row],[V2 avain]],Table2611[#All],8,FALSE)</f>
        <v>Vastaava</v>
      </c>
      <c r="L186" t="s">
        <v>170</v>
      </c>
      <c r="M186" t="s">
        <v>469</v>
      </c>
      <c r="N186" s="24"/>
      <c r="O186" s="2"/>
      <c r="P186" s="13"/>
    </row>
    <row r="187" spans="1:16" ht="13.95" customHeight="1" x14ac:dyDescent="0.3">
      <c r="A187" s="2"/>
      <c r="B187" s="23"/>
      <c r="C187" s="152" t="s">
        <v>1731</v>
      </c>
      <c r="D187" s="34" t="s">
        <v>173</v>
      </c>
      <c r="E187" s="39">
        <f>VLOOKUP(Table266[[#This Row],[V2 avain]],Table2611[#All],2,FALSE)</f>
        <v>0</v>
      </c>
      <c r="F187" s="40">
        <f>VLOOKUP(Table266[[#This Row],[V2 avain]],Table2611[#All],3,FALSE)</f>
        <v>0</v>
      </c>
      <c r="G187" s="40">
        <f>VLOOKUP(Table266[[#This Row],[V2 avain]],Table2611[#All],4,FALSE)</f>
        <v>0</v>
      </c>
      <c r="H187" s="40">
        <f>VLOOKUP(Table266[[#This Row],[V2 avain]],Table2611[#All],5,FALSE)</f>
        <v>0</v>
      </c>
      <c r="I187" s="40">
        <f>VLOOKUP(Table266[[#This Row],[V2 avain]],Table2611[#All],6,FALSE)</f>
        <v>0</v>
      </c>
      <c r="J187" s="40" t="str">
        <f>VLOOKUP(Table266[[#This Row],[V2 avain]],Table2611[#All],7,FALSE)</f>
        <v>ASSET-2d</v>
      </c>
      <c r="K187" s="158" t="str">
        <f>VLOOKUP(Table266[[#This Row],[V2 avain]],Table2611[#All],8,FALSE)</f>
        <v>Vastaava</v>
      </c>
      <c r="L187" t="s">
        <v>173</v>
      </c>
      <c r="M187" t="s">
        <v>469</v>
      </c>
      <c r="N187" s="24"/>
      <c r="O187" s="2"/>
      <c r="P187" s="13"/>
    </row>
    <row r="188" spans="1:16" ht="13.95" customHeight="1" x14ac:dyDescent="0.3">
      <c r="A188" s="2"/>
      <c r="B188" s="23"/>
      <c r="C188" s="152" t="s">
        <v>1732</v>
      </c>
      <c r="D188" s="34" t="s">
        <v>174</v>
      </c>
      <c r="E188" s="39">
        <f>VLOOKUP(Table266[[#This Row],[V2 avain]],Table2611[#All],2,FALSE)</f>
        <v>0</v>
      </c>
      <c r="F188" s="40">
        <f>VLOOKUP(Table266[[#This Row],[V2 avain]],Table2611[#All],3,FALSE)</f>
        <v>0</v>
      </c>
      <c r="G188" s="40">
        <f>VLOOKUP(Table266[[#This Row],[V2 avain]],Table2611[#All],4,FALSE)</f>
        <v>0</v>
      </c>
      <c r="H188" s="40">
        <f>VLOOKUP(Table266[[#This Row],[V2 avain]],Table2611[#All],5,FALSE)</f>
        <v>0</v>
      </c>
      <c r="I188" s="40">
        <f>VLOOKUP(Table266[[#This Row],[V2 avain]],Table2611[#All],6,FALSE)</f>
        <v>0</v>
      </c>
      <c r="J188" s="40" t="str">
        <f>VLOOKUP(Table266[[#This Row],[V2 avain]],Table2611[#All],7,FALSE)</f>
        <v>ASSET-2e</v>
      </c>
      <c r="K188" s="158" t="str">
        <f>VLOOKUP(Table266[[#This Row],[V2 avain]],Table2611[#All],8,FALSE)</f>
        <v>Vastaava</v>
      </c>
      <c r="L188" t="s">
        <v>174</v>
      </c>
      <c r="M188" t="s">
        <v>467</v>
      </c>
      <c r="N188" s="24"/>
      <c r="O188" s="2"/>
      <c r="P188" s="13"/>
    </row>
    <row r="189" spans="1:16" ht="13.95" customHeight="1" x14ac:dyDescent="0.3">
      <c r="A189" s="2"/>
      <c r="B189" s="23"/>
      <c r="C189" s="152" t="s">
        <v>1733</v>
      </c>
      <c r="D189" s="34" t="s">
        <v>175</v>
      </c>
      <c r="E189" s="39">
        <f>VLOOKUP(Table266[[#This Row],[V2 avain]],Table2611[#All],2,FALSE)</f>
        <v>0</v>
      </c>
      <c r="F189" s="40">
        <f>VLOOKUP(Table266[[#This Row],[V2 avain]],Table2611[#All],3,FALSE)</f>
        <v>0</v>
      </c>
      <c r="G189" s="40">
        <f>VLOOKUP(Table266[[#This Row],[V2 avain]],Table2611[#All],4,FALSE)</f>
        <v>0</v>
      </c>
      <c r="H189" s="40">
        <f>VLOOKUP(Table266[[#This Row],[V2 avain]],Table2611[#All],5,FALSE)</f>
        <v>0</v>
      </c>
      <c r="I189" s="40">
        <f>VLOOKUP(Table266[[#This Row],[V2 avain]],Table2611[#All],6,FALSE)</f>
        <v>0</v>
      </c>
      <c r="J189" s="40" t="str">
        <f>VLOOKUP(Table266[[#This Row],[V2 avain]],Table2611[#All],7,FALSE)</f>
        <v>ASSET-2f</v>
      </c>
      <c r="K189" s="158" t="str">
        <f>VLOOKUP(Table266[[#This Row],[V2 avain]],Table2611[#All],8,FALSE)</f>
        <v>Vastaava</v>
      </c>
      <c r="L189" t="s">
        <v>175</v>
      </c>
      <c r="M189" t="s">
        <v>483</v>
      </c>
      <c r="N189" s="24"/>
      <c r="O189" s="2"/>
      <c r="P189" s="13"/>
    </row>
    <row r="190" spans="1:16" ht="13.95" customHeight="1" x14ac:dyDescent="0.3">
      <c r="A190" s="2"/>
      <c r="B190" s="23"/>
      <c r="C190" s="152" t="s">
        <v>1734</v>
      </c>
      <c r="D190" s="34" t="s">
        <v>177</v>
      </c>
      <c r="E190" s="39">
        <f>VLOOKUP(Table266[[#This Row],[V2 avain]],Table2611[#All],2,FALSE)</f>
        <v>0</v>
      </c>
      <c r="F190" s="40">
        <f>VLOOKUP(Table266[[#This Row],[V2 avain]],Table2611[#All],3,FALSE)</f>
        <v>0</v>
      </c>
      <c r="G190" s="40">
        <f>VLOOKUP(Table266[[#This Row],[V2 avain]],Table2611[#All],4,FALSE)</f>
        <v>0</v>
      </c>
      <c r="H190" s="40">
        <f>VLOOKUP(Table266[[#This Row],[V2 avain]],Table2611[#All],5,FALSE)</f>
        <v>0</v>
      </c>
      <c r="I190" s="40">
        <f>VLOOKUP(Table266[[#This Row],[V2 avain]],Table2611[#All],6,FALSE)</f>
        <v>0</v>
      </c>
      <c r="J190" s="40" t="str">
        <f>VLOOKUP(Table266[[#This Row],[V2 avain]],Table2611[#All],7,FALSE)</f>
        <v>ASSET-3a</v>
      </c>
      <c r="K190" s="158" t="str">
        <f>VLOOKUP(Table266[[#This Row],[V2 avain]],Table2611[#All],8,FALSE)</f>
        <v>Vastaava</v>
      </c>
      <c r="L190" t="s">
        <v>177</v>
      </c>
      <c r="M190" t="s">
        <v>467</v>
      </c>
      <c r="N190" s="24"/>
      <c r="O190" s="2"/>
      <c r="P190" s="13"/>
    </row>
    <row r="191" spans="1:16" ht="13.95" customHeight="1" x14ac:dyDescent="0.3">
      <c r="A191" s="2"/>
      <c r="B191" s="23"/>
      <c r="C191" s="152" t="s">
        <v>1735</v>
      </c>
      <c r="D191" s="34" t="s">
        <v>178</v>
      </c>
      <c r="E191" s="39">
        <f>VLOOKUP(Table266[[#This Row],[V2 avain]],Table2611[#All],2,FALSE)</f>
        <v>0</v>
      </c>
      <c r="F191" s="40">
        <f>VLOOKUP(Table266[[#This Row],[V2 avain]],Table2611[#All],3,FALSE)</f>
        <v>0</v>
      </c>
      <c r="G191" s="40">
        <f>VLOOKUP(Table266[[#This Row],[V2 avain]],Table2611[#All],4,FALSE)</f>
        <v>0</v>
      </c>
      <c r="H191" s="40">
        <f>VLOOKUP(Table266[[#This Row],[V2 avain]],Table2611[#All],5,FALSE)</f>
        <v>0</v>
      </c>
      <c r="I191" s="40">
        <f>VLOOKUP(Table266[[#This Row],[V2 avain]],Table2611[#All],6,FALSE)</f>
        <v>0</v>
      </c>
      <c r="J191" s="40" t="str">
        <f>VLOOKUP(Table266[[#This Row],[V2 avain]],Table2611[#All],7,FALSE)</f>
        <v>ASSET-3b</v>
      </c>
      <c r="K191" s="158" t="str">
        <f>VLOOKUP(Table266[[#This Row],[V2 avain]],Table2611[#All],8,FALSE)</f>
        <v>Vastaava</v>
      </c>
      <c r="L191" t="s">
        <v>178</v>
      </c>
      <c r="M191" t="s">
        <v>467</v>
      </c>
      <c r="N191" s="24"/>
      <c r="O191" s="2"/>
      <c r="P191" s="13"/>
    </row>
    <row r="192" spans="1:16" ht="13.95" customHeight="1" x14ac:dyDescent="0.3">
      <c r="A192" s="2"/>
      <c r="B192" s="23"/>
      <c r="C192" s="152" t="s">
        <v>1736</v>
      </c>
      <c r="D192" s="34" t="s">
        <v>179</v>
      </c>
      <c r="E192" s="39">
        <f>VLOOKUP(Table266[[#This Row],[V2 avain]],Table2611[#All],2,FALSE)</f>
        <v>0</v>
      </c>
      <c r="F192" s="40">
        <f>VLOOKUP(Table266[[#This Row],[V2 avain]],Table2611[#All],3,FALSE)</f>
        <v>0</v>
      </c>
      <c r="G192" s="40">
        <f>VLOOKUP(Table266[[#This Row],[V2 avain]],Table2611[#All],4,FALSE)</f>
        <v>0</v>
      </c>
      <c r="H192" s="40">
        <f>VLOOKUP(Table266[[#This Row],[V2 avain]],Table2611[#All],5,FALSE)</f>
        <v>0</v>
      </c>
      <c r="I192" s="40">
        <f>VLOOKUP(Table266[[#This Row],[V2 avain]],Table2611[#All],6,FALSE)</f>
        <v>0</v>
      </c>
      <c r="J192" s="40" t="str">
        <f>VLOOKUP(Table266[[#This Row],[V2 avain]],Table2611[#All],7,FALSE)</f>
        <v>ASSET-3f</v>
      </c>
      <c r="K192" s="158" t="str">
        <f>VLOOKUP(Table266[[#This Row],[V2 avain]],Table2611[#All],8,FALSE)</f>
        <v>Muuttunut</v>
      </c>
      <c r="L192" t="s">
        <v>180</v>
      </c>
      <c r="M192" t="s">
        <v>477</v>
      </c>
      <c r="N192" s="24"/>
      <c r="O192" s="2"/>
      <c r="P192" s="13"/>
    </row>
    <row r="193" spans="1:16" ht="13.95" customHeight="1" x14ac:dyDescent="0.3">
      <c r="A193" s="2"/>
      <c r="B193" s="23"/>
      <c r="C193" s="152" t="s">
        <v>1737</v>
      </c>
      <c r="D193" s="34" t="s">
        <v>180</v>
      </c>
      <c r="E193" s="39" t="e">
        <f>VLOOKUP(Table266[[#This Row],[V2 avain]],Table2611[#All],2,FALSE)</f>
        <v>#N/A</v>
      </c>
      <c r="F193" s="40" t="e">
        <f>VLOOKUP(Table266[[#This Row],[V2 avain]],Table2611[#All],3,FALSE)</f>
        <v>#N/A</v>
      </c>
      <c r="G193" s="40" t="e">
        <f>VLOOKUP(Table266[[#This Row],[V2 avain]],Table2611[#All],4,FALSE)</f>
        <v>#N/A</v>
      </c>
      <c r="H193" s="40" t="e">
        <f>VLOOKUP(Table266[[#This Row],[V2 avain]],Table2611[#All],5,FALSE)</f>
        <v>#N/A</v>
      </c>
      <c r="I193" s="40" t="e">
        <f>VLOOKUP(Table266[[#This Row],[V2 avain]],Table2611[#All],6,FALSE)</f>
        <v>#N/A</v>
      </c>
      <c r="J193" s="40" t="e">
        <f>VLOOKUP(Table266[[#This Row],[V2 avain]],Table2611[#All],7,FALSE)</f>
        <v>#N/A</v>
      </c>
      <c r="K193" s="158" t="e">
        <f>VLOOKUP(Table266[[#This Row],[V2 avain]],Table2611[#All],8,FALSE)</f>
        <v>#N/A</v>
      </c>
      <c r="L193"/>
      <c r="M193" t="s">
        <v>468</v>
      </c>
      <c r="N193" s="24"/>
      <c r="O193" s="2"/>
      <c r="P193" s="13"/>
    </row>
    <row r="194" spans="1:16" ht="13.95" customHeight="1" x14ac:dyDescent="0.3">
      <c r="A194" s="2"/>
      <c r="B194" s="23"/>
      <c r="C194" s="152" t="s">
        <v>1738</v>
      </c>
      <c r="D194" s="34" t="s">
        <v>181</v>
      </c>
      <c r="E194" s="39">
        <f>VLOOKUP(Table266[[#This Row],[V2 avain]],Table2611[#All],2,FALSE)</f>
        <v>0</v>
      </c>
      <c r="F194" s="40">
        <f>VLOOKUP(Table266[[#This Row],[V2 avain]],Table2611[#All],3,FALSE)</f>
        <v>0</v>
      </c>
      <c r="G194" s="40">
        <f>VLOOKUP(Table266[[#This Row],[V2 avain]],Table2611[#All],4,FALSE)</f>
        <v>0</v>
      </c>
      <c r="H194" s="40">
        <f>VLOOKUP(Table266[[#This Row],[V2 avain]],Table2611[#All],5,FALSE)</f>
        <v>0</v>
      </c>
      <c r="I194" s="40">
        <f>VLOOKUP(Table266[[#This Row],[V2 avain]],Table2611[#All],6,FALSE)</f>
        <v>0</v>
      </c>
      <c r="J194" s="40" t="str">
        <f>VLOOKUP(Table266[[#This Row],[V2 avain]],Table2611[#All],7,FALSE)</f>
        <v>ASSET-3d</v>
      </c>
      <c r="K194" s="158" t="str">
        <f>VLOOKUP(Table266[[#This Row],[V2 avain]],Table2611[#All],8,FALSE)</f>
        <v>Vastaava</v>
      </c>
      <c r="L194" t="s">
        <v>181</v>
      </c>
      <c r="M194" t="s">
        <v>467</v>
      </c>
      <c r="N194" s="24"/>
      <c r="O194" s="2"/>
      <c r="P194" s="13"/>
    </row>
    <row r="195" spans="1:16" ht="13.95" customHeight="1" x14ac:dyDescent="0.3">
      <c r="A195" s="2"/>
      <c r="B195" s="23"/>
      <c r="C195" s="152" t="s">
        <v>1739</v>
      </c>
      <c r="D195" s="34" t="s">
        <v>183</v>
      </c>
      <c r="E195" s="39">
        <f>VLOOKUP(Table266[[#This Row],[V2 avain]],Table2611[#All],2,FALSE)</f>
        <v>0</v>
      </c>
      <c r="F195" s="40">
        <f>VLOOKUP(Table266[[#This Row],[V2 avain]],Table2611[#All],3,FALSE)</f>
        <v>0</v>
      </c>
      <c r="G195" s="40">
        <f>VLOOKUP(Table266[[#This Row],[V2 avain]],Table2611[#All],4,FALSE)</f>
        <v>0</v>
      </c>
      <c r="H195" s="40">
        <f>VLOOKUP(Table266[[#This Row],[V2 avain]],Table2611[#All],5,FALSE)</f>
        <v>0</v>
      </c>
      <c r="I195" s="40">
        <f>VLOOKUP(Table266[[#This Row],[V2 avain]],Table2611[#All],6,FALSE)</f>
        <v>0</v>
      </c>
      <c r="J195" s="40" t="str">
        <f>VLOOKUP(Table266[[#This Row],[V2 avain]],Table2611[#All],7,FALSE)</f>
        <v>ASSET-4a</v>
      </c>
      <c r="K195" s="158" t="str">
        <f>VLOOKUP(Table266[[#This Row],[V2 avain]],Table2611[#All],8,FALSE)</f>
        <v>Vastaava</v>
      </c>
      <c r="L195" t="s">
        <v>183</v>
      </c>
      <c r="M195" t="s">
        <v>469</v>
      </c>
      <c r="N195" s="24"/>
      <c r="O195" s="2"/>
      <c r="P195" s="13"/>
    </row>
    <row r="196" spans="1:16" ht="13.95" customHeight="1" x14ac:dyDescent="0.3">
      <c r="A196" s="2"/>
      <c r="B196" s="23"/>
      <c r="C196" s="152" t="s">
        <v>1740</v>
      </c>
      <c r="D196" s="34" t="s">
        <v>184</v>
      </c>
      <c r="E196" s="39">
        <f>VLOOKUP(Table266[[#This Row],[V2 avain]],Table2611[#All],2,FALSE)</f>
        <v>0</v>
      </c>
      <c r="F196" s="40">
        <f>VLOOKUP(Table266[[#This Row],[V2 avain]],Table2611[#All],3,FALSE)</f>
        <v>0</v>
      </c>
      <c r="G196" s="40">
        <f>VLOOKUP(Table266[[#This Row],[V2 avain]],Table2611[#All],4,FALSE)</f>
        <v>0</v>
      </c>
      <c r="H196" s="40">
        <f>VLOOKUP(Table266[[#This Row],[V2 avain]],Table2611[#All],5,FALSE)</f>
        <v>0</v>
      </c>
      <c r="I196" s="40">
        <f>VLOOKUP(Table266[[#This Row],[V2 avain]],Table2611[#All],6,FALSE)</f>
        <v>0</v>
      </c>
      <c r="J196" s="40" t="str">
        <f>VLOOKUP(Table266[[#This Row],[V2 avain]],Table2611[#All],7,FALSE)</f>
        <v>ASSET-4b</v>
      </c>
      <c r="K196" s="158" t="str">
        <f>VLOOKUP(Table266[[#This Row],[V2 avain]],Table2611[#All],8,FALSE)</f>
        <v>Vastaava</v>
      </c>
      <c r="L196" t="s">
        <v>184</v>
      </c>
      <c r="M196" t="s">
        <v>469</v>
      </c>
      <c r="N196" s="24"/>
      <c r="O196" s="2"/>
      <c r="P196" s="13"/>
    </row>
    <row r="197" spans="1:16" ht="13.95" customHeight="1" x14ac:dyDescent="0.3">
      <c r="A197" s="2"/>
      <c r="B197" s="23"/>
      <c r="C197" s="152" t="s">
        <v>1741</v>
      </c>
      <c r="D197" s="34" t="s">
        <v>185</v>
      </c>
      <c r="E197" s="39" t="e">
        <f>VLOOKUP(Table266[[#This Row],[V2 avain]],Table2611[#All],2,FALSE)</f>
        <v>#N/A</v>
      </c>
      <c r="F197" s="40" t="e">
        <f>VLOOKUP(Table266[[#This Row],[V2 avain]],Table2611[#All],3,FALSE)</f>
        <v>#N/A</v>
      </c>
      <c r="G197" s="40" t="e">
        <f>VLOOKUP(Table266[[#This Row],[V2 avain]],Table2611[#All],4,FALSE)</f>
        <v>#N/A</v>
      </c>
      <c r="H197" s="40" t="e">
        <f>VLOOKUP(Table266[[#This Row],[V2 avain]],Table2611[#All],5,FALSE)</f>
        <v>#N/A</v>
      </c>
      <c r="I197" s="40" t="e">
        <f>VLOOKUP(Table266[[#This Row],[V2 avain]],Table2611[#All],6,FALSE)</f>
        <v>#N/A</v>
      </c>
      <c r="J197" s="40" t="e">
        <f>VLOOKUP(Table266[[#This Row],[V2 avain]],Table2611[#All],7,FALSE)</f>
        <v>#N/A</v>
      </c>
      <c r="K197" s="158" t="e">
        <f>VLOOKUP(Table266[[#This Row],[V2 avain]],Table2611[#All],8,FALSE)</f>
        <v>#N/A</v>
      </c>
      <c r="L197"/>
      <c r="M197" t="s">
        <v>468</v>
      </c>
      <c r="N197" s="24"/>
      <c r="O197" s="2"/>
      <c r="P197" s="13"/>
    </row>
    <row r="198" spans="1:16" ht="13.95" customHeight="1" x14ac:dyDescent="0.3">
      <c r="A198" s="2"/>
      <c r="B198" s="23"/>
      <c r="C198" s="152" t="s">
        <v>1742</v>
      </c>
      <c r="D198" s="34" t="s">
        <v>186</v>
      </c>
      <c r="E198" s="39">
        <f>VLOOKUP(Table266[[#This Row],[V2 avain]],Table2611[#All],2,FALSE)</f>
        <v>0</v>
      </c>
      <c r="F198" s="40">
        <f>VLOOKUP(Table266[[#This Row],[V2 avain]],Table2611[#All],3,FALSE)</f>
        <v>0</v>
      </c>
      <c r="G198" s="40">
        <f>VLOOKUP(Table266[[#This Row],[V2 avain]],Table2611[#All],4,FALSE)</f>
        <v>0</v>
      </c>
      <c r="H198" s="40">
        <f>VLOOKUP(Table266[[#This Row],[V2 avain]],Table2611[#All],5,FALSE)</f>
        <v>0</v>
      </c>
      <c r="I198" s="40">
        <f>VLOOKUP(Table266[[#This Row],[V2 avain]],Table2611[#All],6,FALSE)</f>
        <v>0</v>
      </c>
      <c r="J198" s="40" t="str">
        <f>VLOOKUP(Table266[[#This Row],[V2 avain]],Table2611[#All],7,FALSE)</f>
        <v>ASSET-4c</v>
      </c>
      <c r="K198" s="158" t="str">
        <f>VLOOKUP(Table266[[#This Row],[V2 avain]],Table2611[#All],8,FALSE)</f>
        <v>Vastaava</v>
      </c>
      <c r="L198" t="s">
        <v>185</v>
      </c>
      <c r="M198" t="s">
        <v>469</v>
      </c>
      <c r="N198" s="24"/>
      <c r="O198" s="2"/>
      <c r="P198" s="13"/>
    </row>
    <row r="199" spans="1:16" ht="13.95" customHeight="1" x14ac:dyDescent="0.3">
      <c r="A199" s="2"/>
      <c r="B199" s="23"/>
      <c r="C199" s="152" t="s">
        <v>1743</v>
      </c>
      <c r="D199" s="34" t="s">
        <v>187</v>
      </c>
      <c r="E199" s="39" t="e">
        <f>VLOOKUP(Table266[[#This Row],[V2 avain]],Table2611[#All],2,FALSE)</f>
        <v>#N/A</v>
      </c>
      <c r="F199" s="40" t="e">
        <f>VLOOKUP(Table266[[#This Row],[V2 avain]],Table2611[#All],3,FALSE)</f>
        <v>#N/A</v>
      </c>
      <c r="G199" s="40" t="e">
        <f>VLOOKUP(Table266[[#This Row],[V2 avain]],Table2611[#All],4,FALSE)</f>
        <v>#N/A</v>
      </c>
      <c r="H199" s="40" t="e">
        <f>VLOOKUP(Table266[[#This Row],[V2 avain]],Table2611[#All],5,FALSE)</f>
        <v>#N/A</v>
      </c>
      <c r="I199" s="40" t="e">
        <f>VLOOKUP(Table266[[#This Row],[V2 avain]],Table2611[#All],6,FALSE)</f>
        <v>#N/A</v>
      </c>
      <c r="J199" s="40" t="e">
        <f>VLOOKUP(Table266[[#This Row],[V2 avain]],Table2611[#All],7,FALSE)</f>
        <v>#N/A</v>
      </c>
      <c r="K199" s="158" t="e">
        <f>VLOOKUP(Table266[[#This Row],[V2 avain]],Table2611[#All],8,FALSE)</f>
        <v>#N/A</v>
      </c>
      <c r="L199"/>
      <c r="M199" t="s">
        <v>468</v>
      </c>
      <c r="N199" s="24"/>
      <c r="O199" s="2"/>
      <c r="P199" s="13"/>
    </row>
    <row r="200" spans="1:16" ht="13.95" customHeight="1" x14ac:dyDescent="0.3">
      <c r="A200" s="2"/>
      <c r="B200" s="23"/>
      <c r="C200" s="152" t="s">
        <v>1744</v>
      </c>
      <c r="D200" s="34" t="s">
        <v>188</v>
      </c>
      <c r="E200" s="39" t="e">
        <f>VLOOKUP(Table266[[#This Row],[V2 avain]],Table2611[#All],2,FALSE)</f>
        <v>#N/A</v>
      </c>
      <c r="F200" s="40" t="e">
        <f>VLOOKUP(Table266[[#This Row],[V2 avain]],Table2611[#All],3,FALSE)</f>
        <v>#N/A</v>
      </c>
      <c r="G200" s="40" t="e">
        <f>VLOOKUP(Table266[[#This Row],[V2 avain]],Table2611[#All],4,FALSE)</f>
        <v>#N/A</v>
      </c>
      <c r="H200" s="40" t="e">
        <f>VLOOKUP(Table266[[#This Row],[V2 avain]],Table2611[#All],5,FALSE)</f>
        <v>#N/A</v>
      </c>
      <c r="I200" s="40" t="e">
        <f>VLOOKUP(Table266[[#This Row],[V2 avain]],Table2611[#All],6,FALSE)</f>
        <v>#N/A</v>
      </c>
      <c r="J200" s="40" t="e">
        <f>VLOOKUP(Table266[[#This Row],[V2 avain]],Table2611[#All],7,FALSE)</f>
        <v>#N/A</v>
      </c>
      <c r="K200" s="158" t="e">
        <f>VLOOKUP(Table266[[#This Row],[V2 avain]],Table2611[#All],8,FALSE)</f>
        <v>#N/A</v>
      </c>
      <c r="L200"/>
      <c r="M200" t="s">
        <v>468</v>
      </c>
      <c r="N200" s="24"/>
      <c r="O200" s="2"/>
      <c r="P200" s="13"/>
    </row>
    <row r="201" spans="1:16" ht="13.95" customHeight="1" x14ac:dyDescent="0.3">
      <c r="A201" s="2"/>
      <c r="B201" s="23"/>
      <c r="C201" s="152" t="s">
        <v>1745</v>
      </c>
      <c r="D201" s="34" t="s">
        <v>484</v>
      </c>
      <c r="E201" s="39">
        <f>VLOOKUP(Table266[[#This Row],[V2 avain]],Table2611[#All],2,FALSE)</f>
        <v>0</v>
      </c>
      <c r="F201" s="40">
        <f>VLOOKUP(Table266[[#This Row],[V2 avain]],Table2611[#All],3,FALSE)</f>
        <v>0</v>
      </c>
      <c r="G201" s="40">
        <f>VLOOKUP(Table266[[#This Row],[V2 avain]],Table2611[#All],4,FALSE)</f>
        <v>0</v>
      </c>
      <c r="H201" s="40">
        <f>VLOOKUP(Table266[[#This Row],[V2 avain]],Table2611[#All],5,FALSE)</f>
        <v>0</v>
      </c>
      <c r="I201" s="40">
        <f>VLOOKUP(Table266[[#This Row],[V2 avain]],Table2611[#All],6,FALSE)</f>
        <v>0</v>
      </c>
      <c r="J201" s="40" t="str">
        <f>VLOOKUP(Table266[[#This Row],[V2 avain]],Table2611[#All],7,FALSE)</f>
        <v>ASSET-4d</v>
      </c>
      <c r="K201" s="158" t="str">
        <f>VLOOKUP(Table266[[#This Row],[V2 avain]],Table2611[#All],8,FALSE)</f>
        <v>Vastaava</v>
      </c>
      <c r="L201" t="s">
        <v>186</v>
      </c>
      <c r="M201" t="s">
        <v>467</v>
      </c>
      <c r="N201" s="24"/>
      <c r="O201" s="2"/>
      <c r="P201" s="13"/>
    </row>
    <row r="202" spans="1:16" ht="13.95" customHeight="1" x14ac:dyDescent="0.3">
      <c r="A202" s="2"/>
      <c r="B202" s="23"/>
      <c r="C202" s="152" t="s">
        <v>1746</v>
      </c>
      <c r="D202" s="34" t="s">
        <v>485</v>
      </c>
      <c r="E202" s="39">
        <f>VLOOKUP(Table266[[#This Row],[V2 avain]],Table2611[#All],2,FALSE)</f>
        <v>0</v>
      </c>
      <c r="F202" s="40">
        <f>VLOOKUP(Table266[[#This Row],[V2 avain]],Table2611[#All],3,FALSE)</f>
        <v>0</v>
      </c>
      <c r="G202" s="40">
        <f>VLOOKUP(Table266[[#This Row],[V2 avain]],Table2611[#All],4,FALSE)</f>
        <v>0</v>
      </c>
      <c r="H202" s="40">
        <f>VLOOKUP(Table266[[#This Row],[V2 avain]],Table2611[#All],5,FALSE)</f>
        <v>0</v>
      </c>
      <c r="I202" s="40">
        <f>VLOOKUP(Table266[[#This Row],[V2 avain]],Table2611[#All],6,FALSE)</f>
        <v>0</v>
      </c>
      <c r="J202" s="40" t="str">
        <f>VLOOKUP(Table266[[#This Row],[V2 avain]],Table2611[#All],7,FALSE)</f>
        <v>ASSET-4e</v>
      </c>
      <c r="K202" s="158" t="str">
        <f>VLOOKUP(Table266[[#This Row],[V2 avain]],Table2611[#All],8,FALSE)</f>
        <v>Vastaava</v>
      </c>
      <c r="L202" t="s">
        <v>187</v>
      </c>
      <c r="M202" t="s">
        <v>469</v>
      </c>
      <c r="N202" s="24"/>
      <c r="O202" s="2"/>
      <c r="P202" s="13"/>
    </row>
    <row r="203" spans="1:16" ht="13.95" customHeight="1" x14ac:dyDescent="0.3">
      <c r="A203" s="2"/>
      <c r="B203" s="23"/>
      <c r="C203" s="152" t="s">
        <v>1747</v>
      </c>
      <c r="D203" s="34" t="s">
        <v>486</v>
      </c>
      <c r="E203" s="39">
        <f>VLOOKUP(Table266[[#This Row],[V2 avain]],Table2611[#All],2,FALSE)</f>
        <v>0</v>
      </c>
      <c r="F203" s="40">
        <f>VLOOKUP(Table266[[#This Row],[V2 avain]],Table2611[#All],3,FALSE)</f>
        <v>0</v>
      </c>
      <c r="G203" s="40">
        <f>VLOOKUP(Table266[[#This Row],[V2 avain]],Table2611[#All],4,FALSE)</f>
        <v>0</v>
      </c>
      <c r="H203" s="40">
        <f>VLOOKUP(Table266[[#This Row],[V2 avain]],Table2611[#All],5,FALSE)</f>
        <v>0</v>
      </c>
      <c r="I203" s="40">
        <f>VLOOKUP(Table266[[#This Row],[V2 avain]],Table2611[#All],6,FALSE)</f>
        <v>0</v>
      </c>
      <c r="J203" s="40" t="str">
        <f>VLOOKUP(Table266[[#This Row],[V2 avain]],Table2611[#All],7,FALSE)</f>
        <v>ASSET-4f</v>
      </c>
      <c r="K203" s="158" t="str">
        <f>VLOOKUP(Table266[[#This Row],[V2 avain]],Table2611[#All],8,FALSE)</f>
        <v>Vastaava</v>
      </c>
      <c r="L203" t="s">
        <v>188</v>
      </c>
      <c r="M203" t="s">
        <v>467</v>
      </c>
      <c r="N203" s="24"/>
      <c r="O203" s="2"/>
      <c r="P203" s="13"/>
    </row>
    <row r="204" spans="1:16" ht="13.95" customHeight="1" x14ac:dyDescent="0.3">
      <c r="A204" s="2"/>
      <c r="B204" s="23"/>
      <c r="C204" s="152" t="s">
        <v>1748</v>
      </c>
      <c r="D204" s="34" t="s">
        <v>189</v>
      </c>
      <c r="E204" s="39">
        <f>VLOOKUP(Table266[[#This Row],[V2 avain]],Table2611[#All],2,FALSE)</f>
        <v>0</v>
      </c>
      <c r="F204" s="40">
        <f>VLOOKUP(Table266[[#This Row],[V2 avain]],Table2611[#All],3,FALSE)</f>
        <v>0</v>
      </c>
      <c r="G204" s="40">
        <f>VLOOKUP(Table266[[#This Row],[V2 avain]],Table2611[#All],4,FALSE)</f>
        <v>0</v>
      </c>
      <c r="H204" s="40">
        <f>VLOOKUP(Table266[[#This Row],[V2 avain]],Table2611[#All],5,FALSE)</f>
        <v>0</v>
      </c>
      <c r="I204" s="40">
        <f>VLOOKUP(Table266[[#This Row],[V2 avain]],Table2611[#All],6,FALSE)</f>
        <v>0</v>
      </c>
      <c r="J204" s="40" t="str">
        <f>VLOOKUP(Table266[[#This Row],[V2 avain]],Table2611[#All],7,FALSE)</f>
        <v>ASSET-5a</v>
      </c>
      <c r="K204" s="158" t="str">
        <f>VLOOKUP(Table266[[#This Row],[V2 avain]],Table2611[#All],8,FALSE)</f>
        <v>Vastaava</v>
      </c>
      <c r="L204" t="s">
        <v>189</v>
      </c>
      <c r="M204" t="s">
        <v>467</v>
      </c>
      <c r="N204" s="24"/>
      <c r="O204" s="2"/>
      <c r="P204" s="13"/>
    </row>
    <row r="205" spans="1:16" ht="13.95" customHeight="1" x14ac:dyDescent="0.3">
      <c r="A205" s="2"/>
      <c r="B205" s="23"/>
      <c r="C205" s="152" t="s">
        <v>1749</v>
      </c>
      <c r="D205" s="34" t="s">
        <v>190</v>
      </c>
      <c r="E205" s="39">
        <f>VLOOKUP(Table266[[#This Row],[V2 avain]],Table2611[#All],2,FALSE)</f>
        <v>0</v>
      </c>
      <c r="F205" s="40">
        <f>VLOOKUP(Table266[[#This Row],[V2 avain]],Table2611[#All],3,FALSE)</f>
        <v>0</v>
      </c>
      <c r="G205" s="40">
        <f>VLOOKUP(Table266[[#This Row],[V2 avain]],Table2611[#All],4,FALSE)</f>
        <v>0</v>
      </c>
      <c r="H205" s="40">
        <f>VLOOKUP(Table266[[#This Row],[V2 avain]],Table2611[#All],5,FALSE)</f>
        <v>0</v>
      </c>
      <c r="I205" s="40">
        <f>VLOOKUP(Table266[[#This Row],[V2 avain]],Table2611[#All],6,FALSE)</f>
        <v>0</v>
      </c>
      <c r="J205" s="40" t="str">
        <f>VLOOKUP(Table266[[#This Row],[V2 avain]],Table2611[#All],7,FALSE)</f>
        <v>ASSET-5b</v>
      </c>
      <c r="K205" s="158" t="str">
        <f>VLOOKUP(Table266[[#This Row],[V2 avain]],Table2611[#All],8,FALSE)</f>
        <v>Vastaava</v>
      </c>
      <c r="L205" t="s">
        <v>190</v>
      </c>
      <c r="M205" t="s">
        <v>467</v>
      </c>
      <c r="N205" s="24"/>
      <c r="O205" s="2"/>
      <c r="P205" s="13"/>
    </row>
    <row r="206" spans="1:16" ht="13.95" customHeight="1" x14ac:dyDescent="0.3">
      <c r="A206" s="2"/>
      <c r="B206" s="23"/>
      <c r="C206" s="152" t="s">
        <v>1750</v>
      </c>
      <c r="D206" s="34" t="s">
        <v>191</v>
      </c>
      <c r="E206" s="39">
        <f>VLOOKUP(Table266[[#This Row],[V2 avain]],Table2611[#All],2,FALSE)</f>
        <v>0</v>
      </c>
      <c r="F206" s="40">
        <f>VLOOKUP(Table266[[#This Row],[V2 avain]],Table2611[#All],3,FALSE)</f>
        <v>0</v>
      </c>
      <c r="G206" s="40">
        <f>VLOOKUP(Table266[[#This Row],[V2 avain]],Table2611[#All],4,FALSE)</f>
        <v>0</v>
      </c>
      <c r="H206" s="40">
        <f>VLOOKUP(Table266[[#This Row],[V2 avain]],Table2611[#All],5,FALSE)</f>
        <v>0</v>
      </c>
      <c r="I206" s="40">
        <f>VLOOKUP(Table266[[#This Row],[V2 avain]],Table2611[#All],6,FALSE)</f>
        <v>0</v>
      </c>
      <c r="J206" s="40" t="str">
        <f>VLOOKUP(Table266[[#This Row],[V2 avain]],Table2611[#All],7,FALSE)</f>
        <v>ASSET-5e</v>
      </c>
      <c r="K206" s="158" t="str">
        <f>VLOOKUP(Table266[[#This Row],[V2 avain]],Table2611[#All],8,FALSE)</f>
        <v>Muuttunut</v>
      </c>
      <c r="L206" t="s">
        <v>191</v>
      </c>
      <c r="M206" t="s">
        <v>467</v>
      </c>
      <c r="N206" s="24"/>
      <c r="O206" s="2"/>
      <c r="P206" s="13"/>
    </row>
    <row r="207" spans="1:16" ht="13.95" customHeight="1" x14ac:dyDescent="0.3">
      <c r="A207" s="2"/>
      <c r="B207" s="23"/>
      <c r="C207" s="152" t="s">
        <v>1751</v>
      </c>
      <c r="D207" s="34" t="s">
        <v>192</v>
      </c>
      <c r="E207" s="39">
        <f>VLOOKUP(Table266[[#This Row],[V2 avain]],Table2611[#All],2,FALSE)</f>
        <v>0</v>
      </c>
      <c r="F207" s="40">
        <f>VLOOKUP(Table266[[#This Row],[V2 avain]],Table2611[#All],3,FALSE)</f>
        <v>0</v>
      </c>
      <c r="G207" s="40">
        <f>VLOOKUP(Table266[[#This Row],[V2 avain]],Table2611[#All],4,FALSE)</f>
        <v>0</v>
      </c>
      <c r="H207" s="40">
        <f>VLOOKUP(Table266[[#This Row],[V2 avain]],Table2611[#All],5,FALSE)</f>
        <v>0</v>
      </c>
      <c r="I207" s="40">
        <f>VLOOKUP(Table266[[#This Row],[V2 avain]],Table2611[#All],6,FALSE)</f>
        <v>0</v>
      </c>
      <c r="J207" s="40" t="str">
        <f>VLOOKUP(Table266[[#This Row],[V2 avain]],Table2611[#All],7,FALSE)</f>
        <v>ASSET-5d</v>
      </c>
      <c r="K207" s="158" t="str">
        <f>VLOOKUP(Table266[[#This Row],[V2 avain]],Table2611[#All],8,FALSE)</f>
        <v>Vastaava</v>
      </c>
      <c r="L207" t="s">
        <v>193</v>
      </c>
      <c r="M207" t="s">
        <v>467</v>
      </c>
      <c r="N207" s="24"/>
      <c r="O207" s="2"/>
      <c r="P207" s="13"/>
    </row>
    <row r="208" spans="1:16" ht="13.95" customHeight="1" x14ac:dyDescent="0.3">
      <c r="A208" s="2"/>
      <c r="B208" s="23"/>
      <c r="C208" s="152" t="s">
        <v>1752</v>
      </c>
      <c r="D208" s="34" t="s">
        <v>193</v>
      </c>
      <c r="E208" s="39">
        <f>VLOOKUP(Table266[[#This Row],[V2 avain]],Table2611[#All],2,FALSE)</f>
        <v>0</v>
      </c>
      <c r="F208" s="40">
        <f>VLOOKUP(Table266[[#This Row],[V2 avain]],Table2611[#All],3,FALSE)</f>
        <v>0</v>
      </c>
      <c r="G208" s="40">
        <f>VLOOKUP(Table266[[#This Row],[V2 avain]],Table2611[#All],4,FALSE)</f>
        <v>0</v>
      </c>
      <c r="H208" s="40">
        <f>VLOOKUP(Table266[[#This Row],[V2 avain]],Table2611[#All],5,FALSE)</f>
        <v>0</v>
      </c>
      <c r="I208" s="40">
        <f>VLOOKUP(Table266[[#This Row],[V2 avain]],Table2611[#All],6,FALSE)</f>
        <v>0</v>
      </c>
      <c r="J208" s="40" t="str">
        <f>VLOOKUP(Table266[[#This Row],[V2 avain]],Table2611[#All],7,FALSE)</f>
        <v>ASSET-5c</v>
      </c>
      <c r="K208" s="158" t="str">
        <f>VLOOKUP(Table266[[#This Row],[V2 avain]],Table2611[#All],8,FALSE)</f>
        <v>Vastaava</v>
      </c>
      <c r="L208" t="s">
        <v>192</v>
      </c>
      <c r="M208" t="s">
        <v>467</v>
      </c>
      <c r="N208" s="24"/>
      <c r="O208" s="2"/>
      <c r="P208" s="13"/>
    </row>
    <row r="209" spans="1:16" ht="13.95" customHeight="1" x14ac:dyDescent="0.3">
      <c r="A209" s="2"/>
      <c r="B209" s="23"/>
      <c r="C209" s="152" t="s">
        <v>1753</v>
      </c>
      <c r="D209" s="34" t="s">
        <v>194</v>
      </c>
      <c r="E209" s="39">
        <f>VLOOKUP(Table266[[#This Row],[V2 avain]],Table2611[#All],2,FALSE)</f>
        <v>0</v>
      </c>
      <c r="F209" s="40">
        <f>VLOOKUP(Table266[[#This Row],[V2 avain]],Table2611[#All],3,FALSE)</f>
        <v>0</v>
      </c>
      <c r="G209" s="40">
        <f>VLOOKUP(Table266[[#This Row],[V2 avain]],Table2611[#All],4,FALSE)</f>
        <v>0</v>
      </c>
      <c r="H209" s="40">
        <f>VLOOKUP(Table266[[#This Row],[V2 avain]],Table2611[#All],5,FALSE)</f>
        <v>0</v>
      </c>
      <c r="I209" s="40">
        <f>VLOOKUP(Table266[[#This Row],[V2 avain]],Table2611[#All],6,FALSE)</f>
        <v>0</v>
      </c>
      <c r="J209" s="40" t="str">
        <f>VLOOKUP(Table266[[#This Row],[V2 avain]],Table2611[#All],7,FALSE)</f>
        <v>ASSET-5f</v>
      </c>
      <c r="K209" s="158" t="str">
        <f>VLOOKUP(Table266[[#This Row],[V2 avain]],Table2611[#All],8,FALSE)</f>
        <v>Muuttunut</v>
      </c>
      <c r="L209" t="s">
        <v>194</v>
      </c>
      <c r="M209" t="s">
        <v>467</v>
      </c>
      <c r="N209" s="24"/>
      <c r="O209" s="2"/>
      <c r="P209" s="13"/>
    </row>
    <row r="210" spans="1:16" ht="13.95" customHeight="1" x14ac:dyDescent="0.3">
      <c r="A210" s="2"/>
      <c r="B210" s="23"/>
      <c r="C210" s="152" t="s">
        <v>1754</v>
      </c>
      <c r="D210" s="34" t="s">
        <v>195</v>
      </c>
      <c r="E210" s="39">
        <f>VLOOKUP(Table266[[#This Row],[V2 avain]],Table2611[#All],2,FALSE)</f>
        <v>0</v>
      </c>
      <c r="F210" s="40">
        <f>VLOOKUP(Table266[[#This Row],[V2 avain]],Table2611[#All],3,FALSE)</f>
        <v>0</v>
      </c>
      <c r="G210" s="40">
        <f>VLOOKUP(Table266[[#This Row],[V2 avain]],Table2611[#All],4,FALSE)</f>
        <v>0</v>
      </c>
      <c r="H210" s="40">
        <f>VLOOKUP(Table266[[#This Row],[V2 avain]],Table2611[#All],5,FALSE)</f>
        <v>0</v>
      </c>
      <c r="I210" s="40">
        <f>VLOOKUP(Table266[[#This Row],[V2 avain]],Table2611[#All],6,FALSE)</f>
        <v>0</v>
      </c>
      <c r="J210" s="40" t="str">
        <f>VLOOKUP(Table266[[#This Row],[V2 avain]],Table2611[#All],7,FALSE)</f>
        <v>CRITICAL-1a</v>
      </c>
      <c r="K210" s="40" t="str">
        <f>VLOOKUP(Table266[[#This Row],[V2 avain]],Table2611[#All],8,FALSE)</f>
        <v>Vastaava</v>
      </c>
      <c r="L210" s="61" t="s">
        <v>195</v>
      </c>
      <c r="M210" t="s">
        <v>467</v>
      </c>
      <c r="N210" s="24"/>
      <c r="O210" s="2"/>
      <c r="P210" s="13"/>
    </row>
    <row r="211" spans="1:16" ht="13.95" customHeight="1" x14ac:dyDescent="0.3">
      <c r="A211" s="2"/>
      <c r="B211" s="23"/>
      <c r="C211" s="152" t="s">
        <v>1755</v>
      </c>
      <c r="D211" s="34" t="s">
        <v>196</v>
      </c>
      <c r="E211" s="39">
        <f>VLOOKUP(Table266[[#This Row],[V2 avain]],Table2611[#All],2,FALSE)</f>
        <v>0</v>
      </c>
      <c r="F211" s="40">
        <f>VLOOKUP(Table266[[#This Row],[V2 avain]],Table2611[#All],3,FALSE)</f>
        <v>0</v>
      </c>
      <c r="G211" s="40">
        <f>VLOOKUP(Table266[[#This Row],[V2 avain]],Table2611[#All],4,FALSE)</f>
        <v>0</v>
      </c>
      <c r="H211" s="40">
        <f>VLOOKUP(Table266[[#This Row],[V2 avain]],Table2611[#All],5,FALSE)</f>
        <v>0</v>
      </c>
      <c r="I211" s="40">
        <f>VLOOKUP(Table266[[#This Row],[V2 avain]],Table2611[#All],6,FALSE)</f>
        <v>0</v>
      </c>
      <c r="J211" s="40" t="str">
        <f>VLOOKUP(Table266[[#This Row],[V2 avain]],Table2611[#All],7,FALSE)</f>
        <v>CRITICAL-1b</v>
      </c>
      <c r="K211" s="40" t="str">
        <f>VLOOKUP(Table266[[#This Row],[V2 avain]],Table2611[#All],8,FALSE)</f>
        <v>Vastaava</v>
      </c>
      <c r="L211" s="61" t="s">
        <v>196</v>
      </c>
      <c r="M211" t="s">
        <v>467</v>
      </c>
      <c r="N211" s="24"/>
      <c r="O211" s="2"/>
      <c r="P211" s="13"/>
    </row>
    <row r="212" spans="1:16" ht="13.95" customHeight="1" x14ac:dyDescent="0.3">
      <c r="A212" s="2"/>
      <c r="B212" s="23"/>
      <c r="C212" s="152" t="s">
        <v>1756</v>
      </c>
      <c r="D212" s="34" t="s">
        <v>197</v>
      </c>
      <c r="E212" s="39">
        <f>VLOOKUP(Table266[[#This Row],[V2 avain]],Table2611[#All],2,FALSE)</f>
        <v>0</v>
      </c>
      <c r="F212" s="40">
        <f>VLOOKUP(Table266[[#This Row],[V2 avain]],Table2611[#All],3,FALSE)</f>
        <v>0</v>
      </c>
      <c r="G212" s="40">
        <f>VLOOKUP(Table266[[#This Row],[V2 avain]],Table2611[#All],4,FALSE)</f>
        <v>0</v>
      </c>
      <c r="H212" s="40">
        <f>VLOOKUP(Table266[[#This Row],[V2 avain]],Table2611[#All],5,FALSE)</f>
        <v>0</v>
      </c>
      <c r="I212" s="40">
        <f>VLOOKUP(Table266[[#This Row],[V2 avain]],Table2611[#All],6,FALSE)</f>
        <v>0</v>
      </c>
      <c r="J212" s="40" t="str">
        <f>VLOOKUP(Table266[[#This Row],[V2 avain]],Table2611[#All],7,FALSE)</f>
        <v>CRITICAL-1c</v>
      </c>
      <c r="K212" s="40" t="str">
        <f>VLOOKUP(Table266[[#This Row],[V2 avain]],Table2611[#All],8,FALSE)</f>
        <v>Vastaava</v>
      </c>
      <c r="L212" s="61" t="s">
        <v>197</v>
      </c>
      <c r="M212" t="s">
        <v>467</v>
      </c>
      <c r="N212" s="24"/>
      <c r="O212" s="2"/>
      <c r="P212" s="13"/>
    </row>
    <row r="213" spans="1:16" ht="13.95" customHeight="1" x14ac:dyDescent="0.3">
      <c r="A213" s="2"/>
      <c r="B213" s="23"/>
      <c r="C213" s="152" t="s">
        <v>1757</v>
      </c>
      <c r="D213" s="34" t="s">
        <v>198</v>
      </c>
      <c r="E213" s="39">
        <f>VLOOKUP(Table266[[#This Row],[V2 avain]],Table2611[#All],2,FALSE)</f>
        <v>0</v>
      </c>
      <c r="F213" s="40">
        <f>VLOOKUP(Table266[[#This Row],[V2 avain]],Table2611[#All],3,FALSE)</f>
        <v>0</v>
      </c>
      <c r="G213" s="40">
        <f>VLOOKUP(Table266[[#This Row],[V2 avain]],Table2611[#All],4,FALSE)</f>
        <v>0</v>
      </c>
      <c r="H213" s="40">
        <f>VLOOKUP(Table266[[#This Row],[V2 avain]],Table2611[#All],5,FALSE)</f>
        <v>0</v>
      </c>
      <c r="I213" s="40">
        <f>VLOOKUP(Table266[[#This Row],[V2 avain]],Table2611[#All],6,FALSE)</f>
        <v>0</v>
      </c>
      <c r="J213" s="40" t="str">
        <f>VLOOKUP(Table266[[#This Row],[V2 avain]],Table2611[#All],7,FALSE)</f>
        <v>CRITICAL-1d</v>
      </c>
      <c r="K213" s="40" t="str">
        <f>VLOOKUP(Table266[[#This Row],[V2 avain]],Table2611[#All],8,FALSE)</f>
        <v>Vastaava</v>
      </c>
      <c r="L213" s="61" t="s">
        <v>198</v>
      </c>
      <c r="M213" t="s">
        <v>467</v>
      </c>
      <c r="N213" s="24"/>
      <c r="O213" s="2"/>
      <c r="P213" s="13"/>
    </row>
    <row r="214" spans="1:16" ht="13.95" customHeight="1" x14ac:dyDescent="0.3">
      <c r="A214" s="2"/>
      <c r="B214" s="23"/>
      <c r="C214" s="152" t="s">
        <v>1758</v>
      </c>
      <c r="D214" s="34" t="s">
        <v>199</v>
      </c>
      <c r="E214" s="39">
        <f>VLOOKUP(Table266[[#This Row],[V2 avain]],Table2611[#All],2,FALSE)</f>
        <v>0</v>
      </c>
      <c r="F214" s="40">
        <f>VLOOKUP(Table266[[#This Row],[V2 avain]],Table2611[#All],3,FALSE)</f>
        <v>0</v>
      </c>
      <c r="G214" s="40">
        <f>VLOOKUP(Table266[[#This Row],[V2 avain]],Table2611[#All],4,FALSE)</f>
        <v>0</v>
      </c>
      <c r="H214" s="40">
        <f>VLOOKUP(Table266[[#This Row],[V2 avain]],Table2611[#All],5,FALSE)</f>
        <v>0</v>
      </c>
      <c r="I214" s="40">
        <f>VLOOKUP(Table266[[#This Row],[V2 avain]],Table2611[#All],6,FALSE)</f>
        <v>0</v>
      </c>
      <c r="J214" s="40" t="str">
        <f>VLOOKUP(Table266[[#This Row],[V2 avain]],Table2611[#All],7,FALSE)</f>
        <v>CRITICAL-1e</v>
      </c>
      <c r="K214" s="40" t="str">
        <f>VLOOKUP(Table266[[#This Row],[V2 avain]],Table2611[#All],8,FALSE)</f>
        <v>Vastaava</v>
      </c>
      <c r="L214" s="61" t="s">
        <v>199</v>
      </c>
      <c r="M214" t="s">
        <v>467</v>
      </c>
      <c r="N214" s="24"/>
      <c r="O214" s="2"/>
      <c r="P214" s="13"/>
    </row>
    <row r="215" spans="1:16" ht="13.95" customHeight="1" x14ac:dyDescent="0.3">
      <c r="A215" s="2"/>
      <c r="B215" s="23"/>
      <c r="C215" s="152" t="s">
        <v>1759</v>
      </c>
      <c r="D215" s="34" t="s">
        <v>200</v>
      </c>
      <c r="E215" s="39">
        <f>VLOOKUP(Table266[[#This Row],[V2 avain]],Table2611[#All],2,FALSE)</f>
        <v>0</v>
      </c>
      <c r="F215" s="40">
        <f>VLOOKUP(Table266[[#This Row],[V2 avain]],Table2611[#All],3,FALSE)</f>
        <v>0</v>
      </c>
      <c r="G215" s="40">
        <f>VLOOKUP(Table266[[#This Row],[V2 avain]],Table2611[#All],4,FALSE)</f>
        <v>0</v>
      </c>
      <c r="H215" s="40">
        <f>VLOOKUP(Table266[[#This Row],[V2 avain]],Table2611[#All],5,FALSE)</f>
        <v>0</v>
      </c>
      <c r="I215" s="40">
        <f>VLOOKUP(Table266[[#This Row],[V2 avain]],Table2611[#All],6,FALSE)</f>
        <v>0</v>
      </c>
      <c r="J215" s="40" t="str">
        <f>VLOOKUP(Table266[[#This Row],[V2 avain]],Table2611[#All],7,FALSE)</f>
        <v>CRITICAL-1f</v>
      </c>
      <c r="K215" s="40" t="str">
        <f>VLOOKUP(Table266[[#This Row],[V2 avain]],Table2611[#All],8,FALSE)</f>
        <v>Vastaava</v>
      </c>
      <c r="L215" s="61" t="s">
        <v>200</v>
      </c>
      <c r="M215" t="s">
        <v>467</v>
      </c>
      <c r="N215" s="24"/>
      <c r="O215" s="2"/>
      <c r="P215" s="13"/>
    </row>
    <row r="216" spans="1:16" ht="13.95" customHeight="1" x14ac:dyDescent="0.3">
      <c r="A216" s="2"/>
      <c r="B216" s="23"/>
      <c r="C216" s="152" t="s">
        <v>1760</v>
      </c>
      <c r="D216" s="34" t="s">
        <v>201</v>
      </c>
      <c r="E216" s="39">
        <f>VLOOKUP(Table266[[#This Row],[V2 avain]],Table2611[#All],2,FALSE)</f>
        <v>0</v>
      </c>
      <c r="F216" s="40">
        <f>VLOOKUP(Table266[[#This Row],[V2 avain]],Table2611[#All],3,FALSE)</f>
        <v>0</v>
      </c>
      <c r="G216" s="40">
        <f>VLOOKUP(Table266[[#This Row],[V2 avain]],Table2611[#All],4,FALSE)</f>
        <v>0</v>
      </c>
      <c r="H216" s="40">
        <f>VLOOKUP(Table266[[#This Row],[V2 avain]],Table2611[#All],5,FALSE)</f>
        <v>0</v>
      </c>
      <c r="I216" s="40">
        <f>VLOOKUP(Table266[[#This Row],[V2 avain]],Table2611[#All],6,FALSE)</f>
        <v>0</v>
      </c>
      <c r="J216" s="40" t="str">
        <f>VLOOKUP(Table266[[#This Row],[V2 avain]],Table2611[#All],7,FALSE)</f>
        <v>CRITICAL-1g</v>
      </c>
      <c r="K216" s="40" t="str">
        <f>VLOOKUP(Table266[[#This Row],[V2 avain]],Table2611[#All],8,FALSE)</f>
        <v>Vastaava</v>
      </c>
      <c r="L216" s="61" t="s">
        <v>201</v>
      </c>
      <c r="M216" t="s">
        <v>467</v>
      </c>
      <c r="N216" s="24"/>
      <c r="O216" s="2"/>
      <c r="P216" s="13"/>
    </row>
    <row r="217" spans="1:16" ht="13.95" customHeight="1" x14ac:dyDescent="0.3">
      <c r="A217" s="2"/>
      <c r="B217" s="23"/>
      <c r="C217" s="152" t="s">
        <v>1761</v>
      </c>
      <c r="D217" s="34" t="s">
        <v>202</v>
      </c>
      <c r="E217" s="39">
        <f>VLOOKUP(Table266[[#This Row],[V2 avain]],Table2611[#All],2,FALSE)</f>
        <v>0</v>
      </c>
      <c r="F217" s="40">
        <f>VLOOKUP(Table266[[#This Row],[V2 avain]],Table2611[#All],3,FALSE)</f>
        <v>0</v>
      </c>
      <c r="G217" s="40">
        <f>VLOOKUP(Table266[[#This Row],[V2 avain]],Table2611[#All],4,FALSE)</f>
        <v>0</v>
      </c>
      <c r="H217" s="40">
        <f>VLOOKUP(Table266[[#This Row],[V2 avain]],Table2611[#All],5,FALSE)</f>
        <v>0</v>
      </c>
      <c r="I217" s="40">
        <f>VLOOKUP(Table266[[#This Row],[V2 avain]],Table2611[#All],6,FALSE)</f>
        <v>0</v>
      </c>
      <c r="J217" s="40" t="str">
        <f>VLOOKUP(Table266[[#This Row],[V2 avain]],Table2611[#All],7,FALSE)</f>
        <v>CRITICAL-1h</v>
      </c>
      <c r="K217" s="40" t="str">
        <f>VLOOKUP(Table266[[#This Row],[V2 avain]],Table2611[#All],8,FALSE)</f>
        <v>Vastaava</v>
      </c>
      <c r="L217" s="61" t="s">
        <v>202</v>
      </c>
      <c r="M217" t="s">
        <v>467</v>
      </c>
      <c r="N217" s="24"/>
      <c r="O217" s="2"/>
      <c r="P217" s="13"/>
    </row>
    <row r="218" spans="1:16" ht="13.95" customHeight="1" x14ac:dyDescent="0.3">
      <c r="A218" s="2"/>
      <c r="B218" s="23"/>
      <c r="C218" s="152" t="s">
        <v>1762</v>
      </c>
      <c r="D218" s="34" t="s">
        <v>203</v>
      </c>
      <c r="E218" s="39">
        <f>VLOOKUP(Table266[[#This Row],[V2 avain]],Table2611[#All],2,FALSE)</f>
        <v>0</v>
      </c>
      <c r="F218" s="40">
        <f>VLOOKUP(Table266[[#This Row],[V2 avain]],Table2611[#All],3,FALSE)</f>
        <v>0</v>
      </c>
      <c r="G218" s="40">
        <f>VLOOKUP(Table266[[#This Row],[V2 avain]],Table2611[#All],4,FALSE)</f>
        <v>0</v>
      </c>
      <c r="H218" s="40">
        <f>VLOOKUP(Table266[[#This Row],[V2 avain]],Table2611[#All],5,FALSE)</f>
        <v>0</v>
      </c>
      <c r="I218" s="40">
        <f>VLOOKUP(Table266[[#This Row],[V2 avain]],Table2611[#All],6,FALSE)</f>
        <v>0</v>
      </c>
      <c r="J218" s="40" t="str">
        <f>VLOOKUP(Table266[[#This Row],[V2 avain]],Table2611[#All],7,FALSE)</f>
        <v>CRITICAL-2a</v>
      </c>
      <c r="K218" s="40" t="str">
        <f>VLOOKUP(Table266[[#This Row],[V2 avain]],Table2611[#All],8,FALSE)</f>
        <v>Vastaava</v>
      </c>
      <c r="L218" s="61" t="s">
        <v>203</v>
      </c>
      <c r="M218" t="s">
        <v>467</v>
      </c>
      <c r="N218" s="24"/>
      <c r="O218" s="2"/>
      <c r="P218" s="13"/>
    </row>
    <row r="219" spans="1:16" ht="13.95" customHeight="1" x14ac:dyDescent="0.3">
      <c r="A219" s="2"/>
      <c r="B219" s="23"/>
      <c r="C219" s="152" t="s">
        <v>1763</v>
      </c>
      <c r="D219" s="34" t="s">
        <v>204</v>
      </c>
      <c r="E219" s="39">
        <f>VLOOKUP(Table266[[#This Row],[V2 avain]],Table2611[#All],2,FALSE)</f>
        <v>0</v>
      </c>
      <c r="F219" s="40">
        <f>VLOOKUP(Table266[[#This Row],[V2 avain]],Table2611[#All],3,FALSE)</f>
        <v>0</v>
      </c>
      <c r="G219" s="40">
        <f>VLOOKUP(Table266[[#This Row],[V2 avain]],Table2611[#All],4,FALSE)</f>
        <v>0</v>
      </c>
      <c r="H219" s="40">
        <f>VLOOKUP(Table266[[#This Row],[V2 avain]],Table2611[#All],5,FALSE)</f>
        <v>0</v>
      </c>
      <c r="I219" s="40">
        <f>VLOOKUP(Table266[[#This Row],[V2 avain]],Table2611[#All],6,FALSE)</f>
        <v>0</v>
      </c>
      <c r="J219" s="40" t="str">
        <f>VLOOKUP(Table266[[#This Row],[V2 avain]],Table2611[#All],7,FALSE)</f>
        <v>CRITICAL-2b</v>
      </c>
      <c r="K219" s="40" t="str">
        <f>VLOOKUP(Table266[[#This Row],[V2 avain]],Table2611[#All],8,FALSE)</f>
        <v>Vastaava</v>
      </c>
      <c r="L219" s="61" t="s">
        <v>204</v>
      </c>
      <c r="M219" t="s">
        <v>467</v>
      </c>
      <c r="N219" s="24"/>
      <c r="O219" s="2"/>
      <c r="P219" s="13"/>
    </row>
    <row r="220" spans="1:16" ht="13.95" customHeight="1" x14ac:dyDescent="0.3">
      <c r="A220" s="2"/>
      <c r="B220" s="23"/>
      <c r="C220" s="152" t="s">
        <v>1764</v>
      </c>
      <c r="D220" s="34" t="s">
        <v>205</v>
      </c>
      <c r="E220" s="39">
        <f>VLOOKUP(Table266[[#This Row],[V2 avain]],Table2611[#All],2,FALSE)</f>
        <v>0</v>
      </c>
      <c r="F220" s="40">
        <f>VLOOKUP(Table266[[#This Row],[V2 avain]],Table2611[#All],3,FALSE)</f>
        <v>0</v>
      </c>
      <c r="G220" s="40">
        <f>VLOOKUP(Table266[[#This Row],[V2 avain]],Table2611[#All],4,FALSE)</f>
        <v>0</v>
      </c>
      <c r="H220" s="40">
        <f>VLOOKUP(Table266[[#This Row],[V2 avain]],Table2611[#All],5,FALSE)</f>
        <v>0</v>
      </c>
      <c r="I220" s="40">
        <f>VLOOKUP(Table266[[#This Row],[V2 avain]],Table2611[#All],6,FALSE)</f>
        <v>0</v>
      </c>
      <c r="J220" s="40" t="str">
        <f>VLOOKUP(Table266[[#This Row],[V2 avain]],Table2611[#All],7,FALSE)</f>
        <v>CRITICAL-2c</v>
      </c>
      <c r="K220" s="40" t="str">
        <f>VLOOKUP(Table266[[#This Row],[V2 avain]],Table2611[#All],8,FALSE)</f>
        <v>Vastaava</v>
      </c>
      <c r="L220" s="61" t="s">
        <v>205</v>
      </c>
      <c r="M220" t="s">
        <v>467</v>
      </c>
      <c r="N220" s="24"/>
      <c r="O220" s="2"/>
      <c r="P220" s="13"/>
    </row>
    <row r="221" spans="1:16" ht="13.95" customHeight="1" x14ac:dyDescent="0.3">
      <c r="A221" s="2"/>
      <c r="B221" s="23"/>
      <c r="C221" s="152" t="s">
        <v>1765</v>
      </c>
      <c r="D221" s="34" t="s">
        <v>206</v>
      </c>
      <c r="E221" s="39">
        <f>VLOOKUP(Table266[[#This Row],[V2 avain]],Table2611[#All],2,FALSE)</f>
        <v>0</v>
      </c>
      <c r="F221" s="40">
        <f>VLOOKUP(Table266[[#This Row],[V2 avain]],Table2611[#All],3,FALSE)</f>
        <v>0</v>
      </c>
      <c r="G221" s="40">
        <f>VLOOKUP(Table266[[#This Row],[V2 avain]],Table2611[#All],4,FALSE)</f>
        <v>0</v>
      </c>
      <c r="H221" s="40">
        <f>VLOOKUP(Table266[[#This Row],[V2 avain]],Table2611[#All],5,FALSE)</f>
        <v>0</v>
      </c>
      <c r="I221" s="40">
        <f>VLOOKUP(Table266[[#This Row],[V2 avain]],Table2611[#All],6,FALSE)</f>
        <v>0</v>
      </c>
      <c r="J221" s="40" t="str">
        <f>VLOOKUP(Table266[[#This Row],[V2 avain]],Table2611[#All],7,FALSE)</f>
        <v>CRITICAL-2d</v>
      </c>
      <c r="K221" s="40" t="str">
        <f>VLOOKUP(Table266[[#This Row],[V2 avain]],Table2611[#All],8,FALSE)</f>
        <v>Vastaava</v>
      </c>
      <c r="L221" s="61" t="s">
        <v>206</v>
      </c>
      <c r="M221" t="s">
        <v>467</v>
      </c>
      <c r="N221" s="24"/>
      <c r="O221" s="2"/>
      <c r="P221" s="13"/>
    </row>
    <row r="222" spans="1:16" ht="13.95" customHeight="1" x14ac:dyDescent="0.3">
      <c r="A222" s="2"/>
      <c r="B222" s="23"/>
      <c r="C222" s="152" t="s">
        <v>1766</v>
      </c>
      <c r="D222" s="34" t="s">
        <v>207</v>
      </c>
      <c r="E222" s="39">
        <f>VLOOKUP(Table266[[#This Row],[V2 avain]],Table2611[#All],2,FALSE)</f>
        <v>0</v>
      </c>
      <c r="F222" s="40">
        <f>VLOOKUP(Table266[[#This Row],[V2 avain]],Table2611[#All],3,FALSE)</f>
        <v>0</v>
      </c>
      <c r="G222" s="40">
        <f>VLOOKUP(Table266[[#This Row],[V2 avain]],Table2611[#All],4,FALSE)</f>
        <v>0</v>
      </c>
      <c r="H222" s="40">
        <f>VLOOKUP(Table266[[#This Row],[V2 avain]],Table2611[#All],5,FALSE)</f>
        <v>0</v>
      </c>
      <c r="I222" s="40">
        <f>VLOOKUP(Table266[[#This Row],[V2 avain]],Table2611[#All],6,FALSE)</f>
        <v>0</v>
      </c>
      <c r="J222" s="40" t="str">
        <f>VLOOKUP(Table266[[#This Row],[V2 avain]],Table2611[#All],7,FALSE)</f>
        <v>CRITICAL-2e</v>
      </c>
      <c r="K222" s="40" t="str">
        <f>VLOOKUP(Table266[[#This Row],[V2 avain]],Table2611[#All],8,FALSE)</f>
        <v>Vastaava</v>
      </c>
      <c r="L222" s="61" t="s">
        <v>207</v>
      </c>
      <c r="M222" t="s">
        <v>467</v>
      </c>
      <c r="N222" s="24"/>
      <c r="O222" s="2"/>
      <c r="P222" s="13"/>
    </row>
    <row r="223" spans="1:16" ht="13.95" customHeight="1" x14ac:dyDescent="0.3">
      <c r="A223" s="2"/>
      <c r="B223" s="23"/>
      <c r="C223" s="152" t="s">
        <v>1767</v>
      </c>
      <c r="D223" s="34" t="s">
        <v>208</v>
      </c>
      <c r="E223" s="39">
        <f>VLOOKUP(Table266[[#This Row],[V2 avain]],Table2611[#All],2,FALSE)</f>
        <v>0</v>
      </c>
      <c r="F223" s="40">
        <f>VLOOKUP(Table266[[#This Row],[V2 avain]],Table2611[#All],3,FALSE)</f>
        <v>0</v>
      </c>
      <c r="G223" s="40">
        <f>VLOOKUP(Table266[[#This Row],[V2 avain]],Table2611[#All],4,FALSE)</f>
        <v>0</v>
      </c>
      <c r="H223" s="40">
        <f>VLOOKUP(Table266[[#This Row],[V2 avain]],Table2611[#All],5,FALSE)</f>
        <v>0</v>
      </c>
      <c r="I223" s="40">
        <f>VLOOKUP(Table266[[#This Row],[V2 avain]],Table2611[#All],6,FALSE)</f>
        <v>0</v>
      </c>
      <c r="J223" s="40" t="str">
        <f>VLOOKUP(Table266[[#This Row],[V2 avain]],Table2611[#All],7,FALSE)</f>
        <v>CRITICAL-2f</v>
      </c>
      <c r="K223" s="40" t="str">
        <f>VLOOKUP(Table266[[#This Row],[V2 avain]],Table2611[#All],8,FALSE)</f>
        <v>Vastaava</v>
      </c>
      <c r="L223" s="61" t="s">
        <v>208</v>
      </c>
      <c r="M223" t="s">
        <v>467</v>
      </c>
      <c r="N223" s="24"/>
      <c r="O223" s="2"/>
      <c r="P223" s="13"/>
    </row>
    <row r="224" spans="1:16" ht="13.95" customHeight="1" x14ac:dyDescent="0.3">
      <c r="A224" s="2"/>
      <c r="B224" s="23"/>
      <c r="C224" s="152" t="s">
        <v>1768</v>
      </c>
      <c r="D224" s="34" t="s">
        <v>209</v>
      </c>
      <c r="E224" s="39">
        <f>VLOOKUP(Table266[[#This Row],[V2 avain]],Table2611[#All],2,FALSE)</f>
        <v>0</v>
      </c>
      <c r="F224" s="40">
        <f>VLOOKUP(Table266[[#This Row],[V2 avain]],Table2611[#All],3,FALSE)</f>
        <v>0</v>
      </c>
      <c r="G224" s="40">
        <f>VLOOKUP(Table266[[#This Row],[V2 avain]],Table2611[#All],4,FALSE)</f>
        <v>0</v>
      </c>
      <c r="H224" s="40">
        <f>VLOOKUP(Table266[[#This Row],[V2 avain]],Table2611[#All],5,FALSE)</f>
        <v>0</v>
      </c>
      <c r="I224" s="40">
        <f>VLOOKUP(Table266[[#This Row],[V2 avain]],Table2611[#All],6,FALSE)</f>
        <v>0</v>
      </c>
      <c r="J224" s="40" t="str">
        <f>VLOOKUP(Table266[[#This Row],[V2 avain]],Table2611[#All],7,FALSE)</f>
        <v>CRITICAL-2g</v>
      </c>
      <c r="K224" s="40" t="str">
        <f>VLOOKUP(Table266[[#This Row],[V2 avain]],Table2611[#All],8,FALSE)</f>
        <v>Vastaava</v>
      </c>
      <c r="L224" s="61" t="s">
        <v>209</v>
      </c>
      <c r="M224" t="s">
        <v>467</v>
      </c>
      <c r="N224" s="24"/>
      <c r="O224" s="2"/>
      <c r="P224" s="13"/>
    </row>
    <row r="225" spans="1:16" ht="13.95" customHeight="1" x14ac:dyDescent="0.3">
      <c r="A225" s="2"/>
      <c r="B225" s="23"/>
      <c r="C225" s="152" t="s">
        <v>1769</v>
      </c>
      <c r="D225" s="34" t="s">
        <v>210</v>
      </c>
      <c r="E225" s="39">
        <f>VLOOKUP(Table266[[#This Row],[V2 avain]],Table2611[#All],2,FALSE)</f>
        <v>0</v>
      </c>
      <c r="F225" s="40">
        <f>VLOOKUP(Table266[[#This Row],[V2 avain]],Table2611[#All],3,FALSE)</f>
        <v>0</v>
      </c>
      <c r="G225" s="40">
        <f>VLOOKUP(Table266[[#This Row],[V2 avain]],Table2611[#All],4,FALSE)</f>
        <v>0</v>
      </c>
      <c r="H225" s="40">
        <f>VLOOKUP(Table266[[#This Row],[V2 avain]],Table2611[#All],5,FALSE)</f>
        <v>0</v>
      </c>
      <c r="I225" s="40">
        <f>VLOOKUP(Table266[[#This Row],[V2 avain]],Table2611[#All],6,FALSE)</f>
        <v>0</v>
      </c>
      <c r="J225" s="40" t="str">
        <f>VLOOKUP(Table266[[#This Row],[V2 avain]],Table2611[#All],7,FALSE)</f>
        <v>CRITICAL-2h</v>
      </c>
      <c r="K225" s="40" t="str">
        <f>VLOOKUP(Table266[[#This Row],[V2 avain]],Table2611[#All],8,FALSE)</f>
        <v>Vastaava</v>
      </c>
      <c r="L225" s="61" t="s">
        <v>210</v>
      </c>
      <c r="M225" t="s">
        <v>467</v>
      </c>
      <c r="N225" s="24"/>
      <c r="O225" s="2"/>
      <c r="P225" s="13"/>
    </row>
    <row r="226" spans="1:16" ht="13.95" customHeight="1" x14ac:dyDescent="0.3">
      <c r="A226" s="2"/>
      <c r="B226" s="23"/>
      <c r="C226" s="152" t="s">
        <v>1770</v>
      </c>
      <c r="D226" s="34" t="s">
        <v>211</v>
      </c>
      <c r="E226" s="39">
        <f>VLOOKUP(Table266[[#This Row],[V2 avain]],Table2611[#All],2,FALSE)</f>
        <v>0</v>
      </c>
      <c r="F226" s="40">
        <f>VLOOKUP(Table266[[#This Row],[V2 avain]],Table2611[#All],3,FALSE)</f>
        <v>0</v>
      </c>
      <c r="G226" s="40">
        <f>VLOOKUP(Table266[[#This Row],[V2 avain]],Table2611[#All],4,FALSE)</f>
        <v>0</v>
      </c>
      <c r="H226" s="40">
        <f>VLOOKUP(Table266[[#This Row],[V2 avain]],Table2611[#All],5,FALSE)</f>
        <v>0</v>
      </c>
      <c r="I226" s="40">
        <f>VLOOKUP(Table266[[#This Row],[V2 avain]],Table2611[#All],6,FALSE)</f>
        <v>0</v>
      </c>
      <c r="J226" s="40" t="str">
        <f>VLOOKUP(Table266[[#This Row],[V2 avain]],Table2611[#All],7,FALSE)</f>
        <v>CRITICAL-2i</v>
      </c>
      <c r="K226" s="40" t="str">
        <f>VLOOKUP(Table266[[#This Row],[V2 avain]],Table2611[#All],8,FALSE)</f>
        <v>Vastaava</v>
      </c>
      <c r="L226" s="61" t="s">
        <v>211</v>
      </c>
      <c r="M226" t="s">
        <v>467</v>
      </c>
      <c r="N226" s="24"/>
      <c r="O226" s="2"/>
      <c r="P226" s="13"/>
    </row>
    <row r="227" spans="1:16" ht="13.95" customHeight="1" x14ac:dyDescent="0.3">
      <c r="A227" s="2"/>
      <c r="B227" s="23"/>
      <c r="C227" s="152" t="s">
        <v>1771</v>
      </c>
      <c r="D227" s="34" t="s">
        <v>212</v>
      </c>
      <c r="E227" s="39">
        <f>VLOOKUP(Table266[[#This Row],[V2 avain]],Table2611[#All],2,FALSE)</f>
        <v>0</v>
      </c>
      <c r="F227" s="40">
        <f>VLOOKUP(Table266[[#This Row],[V2 avain]],Table2611[#All],3,FALSE)</f>
        <v>0</v>
      </c>
      <c r="G227" s="40">
        <f>VLOOKUP(Table266[[#This Row],[V2 avain]],Table2611[#All],4,FALSE)</f>
        <v>0</v>
      </c>
      <c r="H227" s="40">
        <f>VLOOKUP(Table266[[#This Row],[V2 avain]],Table2611[#All],5,FALSE)</f>
        <v>0</v>
      </c>
      <c r="I227" s="40">
        <f>VLOOKUP(Table266[[#This Row],[V2 avain]],Table2611[#All],6,FALSE)</f>
        <v>0</v>
      </c>
      <c r="J227" s="40" t="str">
        <f>VLOOKUP(Table266[[#This Row],[V2 avain]],Table2611[#All],7,FALSE)</f>
        <v>CRITICAL-2j</v>
      </c>
      <c r="K227" s="40" t="str">
        <f>VLOOKUP(Table266[[#This Row],[V2 avain]],Table2611[#All],8,FALSE)</f>
        <v>Vastaava</v>
      </c>
      <c r="L227" s="61" t="s">
        <v>212</v>
      </c>
      <c r="M227" t="s">
        <v>467</v>
      </c>
      <c r="N227" s="24"/>
      <c r="O227" s="2"/>
      <c r="P227" s="13"/>
    </row>
    <row r="228" spans="1:16" ht="13.95" customHeight="1" x14ac:dyDescent="0.3">
      <c r="A228" s="2"/>
      <c r="B228" s="23"/>
      <c r="C228" s="152" t="s">
        <v>1772</v>
      </c>
      <c r="D228" s="34" t="s">
        <v>213</v>
      </c>
      <c r="E228" s="39">
        <f>VLOOKUP(Table266[[#This Row],[V2 avain]],Table2611[#All],2,FALSE)</f>
        <v>0</v>
      </c>
      <c r="F228" s="40">
        <f>VLOOKUP(Table266[[#This Row],[V2 avain]],Table2611[#All],3,FALSE)</f>
        <v>0</v>
      </c>
      <c r="G228" s="40">
        <f>VLOOKUP(Table266[[#This Row],[V2 avain]],Table2611[#All],4,FALSE)</f>
        <v>0</v>
      </c>
      <c r="H228" s="40">
        <f>VLOOKUP(Table266[[#This Row],[V2 avain]],Table2611[#All],5,FALSE)</f>
        <v>0</v>
      </c>
      <c r="I228" s="40">
        <f>VLOOKUP(Table266[[#This Row],[V2 avain]],Table2611[#All],6,FALSE)</f>
        <v>0</v>
      </c>
      <c r="J228" s="40" t="str">
        <f>VLOOKUP(Table266[[#This Row],[V2 avain]],Table2611[#All],7,FALSE)</f>
        <v>CRITICAL-2k</v>
      </c>
      <c r="K228" s="40" t="str">
        <f>VLOOKUP(Table266[[#This Row],[V2 avain]],Table2611[#All],8,FALSE)</f>
        <v>Vastaava</v>
      </c>
      <c r="L228" s="61" t="s">
        <v>213</v>
      </c>
      <c r="M228" t="s">
        <v>467</v>
      </c>
      <c r="N228" s="24"/>
      <c r="O228" s="2"/>
      <c r="P228" s="13"/>
    </row>
    <row r="229" spans="1:16" ht="13.95" customHeight="1" x14ac:dyDescent="0.3">
      <c r="A229" s="2"/>
      <c r="B229" s="23"/>
      <c r="C229" s="152" t="s">
        <v>1773</v>
      </c>
      <c r="D229" s="34" t="s">
        <v>214</v>
      </c>
      <c r="E229" s="39">
        <f>VLOOKUP(Table266[[#This Row],[V2 avain]],Table2611[#All],2,FALSE)</f>
        <v>0</v>
      </c>
      <c r="F229" s="40">
        <f>VLOOKUP(Table266[[#This Row],[V2 avain]],Table2611[#All],3,FALSE)</f>
        <v>0</v>
      </c>
      <c r="G229" s="40">
        <f>VLOOKUP(Table266[[#This Row],[V2 avain]],Table2611[#All],4,FALSE)</f>
        <v>0</v>
      </c>
      <c r="H229" s="40">
        <f>VLOOKUP(Table266[[#This Row],[V2 avain]],Table2611[#All],5,FALSE)</f>
        <v>0</v>
      </c>
      <c r="I229" s="40">
        <f>VLOOKUP(Table266[[#This Row],[V2 avain]],Table2611[#All],6,FALSE)</f>
        <v>0</v>
      </c>
      <c r="J229" s="40" t="str">
        <f>VLOOKUP(Table266[[#This Row],[V2 avain]],Table2611[#All],7,FALSE)</f>
        <v>CRITICAL-3a</v>
      </c>
      <c r="K229" s="40" t="str">
        <f>VLOOKUP(Table266[[#This Row],[V2 avain]],Table2611[#All],8,FALSE)</f>
        <v>Vastaava</v>
      </c>
      <c r="L229" s="61" t="s">
        <v>214</v>
      </c>
      <c r="M229" t="s">
        <v>467</v>
      </c>
      <c r="N229" s="24"/>
      <c r="O229" s="2"/>
      <c r="P229" s="13"/>
    </row>
    <row r="230" spans="1:16" ht="13.95" customHeight="1" x14ac:dyDescent="0.3">
      <c r="A230" s="2"/>
      <c r="B230" s="23"/>
      <c r="C230" s="152" t="s">
        <v>1774</v>
      </c>
      <c r="D230" s="34" t="s">
        <v>215</v>
      </c>
      <c r="E230" s="39">
        <f>VLOOKUP(Table266[[#This Row],[V2 avain]],Table2611[#All],2,FALSE)</f>
        <v>0</v>
      </c>
      <c r="F230" s="40">
        <f>VLOOKUP(Table266[[#This Row],[V2 avain]],Table2611[#All],3,FALSE)</f>
        <v>0</v>
      </c>
      <c r="G230" s="40">
        <f>VLOOKUP(Table266[[#This Row],[V2 avain]],Table2611[#All],4,FALSE)</f>
        <v>0</v>
      </c>
      <c r="H230" s="40">
        <f>VLOOKUP(Table266[[#This Row],[V2 avain]],Table2611[#All],5,FALSE)</f>
        <v>0</v>
      </c>
      <c r="I230" s="40">
        <f>VLOOKUP(Table266[[#This Row],[V2 avain]],Table2611[#All],6,FALSE)</f>
        <v>0</v>
      </c>
      <c r="J230" s="40" t="str">
        <f>VLOOKUP(Table266[[#This Row],[V2 avain]],Table2611[#All],7,FALSE)</f>
        <v>CRITICAL-3b</v>
      </c>
      <c r="K230" s="40" t="str">
        <f>VLOOKUP(Table266[[#This Row],[V2 avain]],Table2611[#All],8,FALSE)</f>
        <v>Vastaava</v>
      </c>
      <c r="L230" s="61" t="s">
        <v>215</v>
      </c>
      <c r="M230" t="s">
        <v>467</v>
      </c>
      <c r="N230" s="24"/>
      <c r="O230" s="2"/>
      <c r="P230" s="13"/>
    </row>
    <row r="231" spans="1:16" ht="13.95" customHeight="1" x14ac:dyDescent="0.3">
      <c r="A231" s="2"/>
      <c r="B231" s="23"/>
      <c r="C231" s="152" t="s">
        <v>1775</v>
      </c>
      <c r="D231" s="34" t="s">
        <v>216</v>
      </c>
      <c r="E231" s="39">
        <f>VLOOKUP(Table266[[#This Row],[V2 avain]],Table2611[#All],2,FALSE)</f>
        <v>0</v>
      </c>
      <c r="F231" s="40">
        <f>VLOOKUP(Table266[[#This Row],[V2 avain]],Table2611[#All],3,FALSE)</f>
        <v>0</v>
      </c>
      <c r="G231" s="40">
        <f>VLOOKUP(Table266[[#This Row],[V2 avain]],Table2611[#All],4,FALSE)</f>
        <v>0</v>
      </c>
      <c r="H231" s="40">
        <f>VLOOKUP(Table266[[#This Row],[V2 avain]],Table2611[#All],5,FALSE)</f>
        <v>0</v>
      </c>
      <c r="I231" s="40">
        <f>VLOOKUP(Table266[[#This Row],[V2 avain]],Table2611[#All],6,FALSE)</f>
        <v>0</v>
      </c>
      <c r="J231" s="40" t="str">
        <f>VLOOKUP(Table266[[#This Row],[V2 avain]],Table2611[#All],7,FALSE)</f>
        <v>CRITICAL-3c</v>
      </c>
      <c r="K231" s="40" t="str">
        <f>VLOOKUP(Table266[[#This Row],[V2 avain]],Table2611[#All],8,FALSE)</f>
        <v>Vastaava</v>
      </c>
      <c r="L231" s="61" t="s">
        <v>216</v>
      </c>
      <c r="M231" t="s">
        <v>467</v>
      </c>
      <c r="N231" s="24"/>
      <c r="O231" s="2"/>
      <c r="P231" s="13"/>
    </row>
    <row r="232" spans="1:16" ht="13.95" customHeight="1" x14ac:dyDescent="0.3">
      <c r="A232" s="2"/>
      <c r="B232" s="23"/>
      <c r="C232" s="152" t="s">
        <v>1776</v>
      </c>
      <c r="D232" s="34" t="s">
        <v>217</v>
      </c>
      <c r="E232" s="39">
        <f>VLOOKUP(Table266[[#This Row],[V2 avain]],Table2611[#All],2,FALSE)</f>
        <v>0</v>
      </c>
      <c r="F232" s="40">
        <f>VLOOKUP(Table266[[#This Row],[V2 avain]],Table2611[#All],3,FALSE)</f>
        <v>0</v>
      </c>
      <c r="G232" s="40">
        <f>VLOOKUP(Table266[[#This Row],[V2 avain]],Table2611[#All],4,FALSE)</f>
        <v>0</v>
      </c>
      <c r="H232" s="40">
        <f>VLOOKUP(Table266[[#This Row],[V2 avain]],Table2611[#All],5,FALSE)</f>
        <v>0</v>
      </c>
      <c r="I232" s="40">
        <f>VLOOKUP(Table266[[#This Row],[V2 avain]],Table2611[#All],6,FALSE)</f>
        <v>0</v>
      </c>
      <c r="J232" s="40" t="str">
        <f>VLOOKUP(Table266[[#This Row],[V2 avain]],Table2611[#All],7,FALSE)</f>
        <v>CRITICAL-3d</v>
      </c>
      <c r="K232" s="40" t="str">
        <f>VLOOKUP(Table266[[#This Row],[V2 avain]],Table2611[#All],8,FALSE)</f>
        <v>Vastaava</v>
      </c>
      <c r="L232" s="61" t="s">
        <v>217</v>
      </c>
      <c r="M232" t="s">
        <v>467</v>
      </c>
      <c r="N232" s="24"/>
      <c r="O232" s="2"/>
      <c r="P232" s="13"/>
    </row>
    <row r="233" spans="1:16" ht="13.95" customHeight="1" x14ac:dyDescent="0.3">
      <c r="A233" s="2"/>
      <c r="B233" s="23"/>
      <c r="C233" s="152" t="s">
        <v>1777</v>
      </c>
      <c r="D233" s="34" t="s">
        <v>218</v>
      </c>
      <c r="E233" s="39">
        <f>VLOOKUP(Table266[[#This Row],[V2 avain]],Table2611[#All],2,FALSE)</f>
        <v>0</v>
      </c>
      <c r="F233" s="40">
        <f>VLOOKUP(Table266[[#This Row],[V2 avain]],Table2611[#All],3,FALSE)</f>
        <v>0</v>
      </c>
      <c r="G233" s="40">
        <f>VLOOKUP(Table266[[#This Row],[V2 avain]],Table2611[#All],4,FALSE)</f>
        <v>0</v>
      </c>
      <c r="H233" s="40">
        <f>VLOOKUP(Table266[[#This Row],[V2 avain]],Table2611[#All],5,FALSE)</f>
        <v>0</v>
      </c>
      <c r="I233" s="40">
        <f>VLOOKUP(Table266[[#This Row],[V2 avain]],Table2611[#All],6,FALSE)</f>
        <v>0</v>
      </c>
      <c r="J233" s="40" t="str">
        <f>VLOOKUP(Table266[[#This Row],[V2 avain]],Table2611[#All],7,FALSE)</f>
        <v>CRITICAL-3e</v>
      </c>
      <c r="K233" s="40" t="str">
        <f>VLOOKUP(Table266[[#This Row],[V2 avain]],Table2611[#All],8,FALSE)</f>
        <v>Vastaava</v>
      </c>
      <c r="L233" s="61" t="s">
        <v>218</v>
      </c>
      <c r="M233" t="s">
        <v>467</v>
      </c>
      <c r="N233" s="24"/>
      <c r="O233" s="2"/>
      <c r="P233" s="13"/>
    </row>
    <row r="234" spans="1:16" ht="13.95" customHeight="1" x14ac:dyDescent="0.3">
      <c r="A234" s="2"/>
      <c r="B234" s="23"/>
      <c r="C234" s="152" t="s">
        <v>1778</v>
      </c>
      <c r="D234" s="34" t="s">
        <v>219</v>
      </c>
      <c r="E234" s="39">
        <f>VLOOKUP(Table266[[#This Row],[V2 avain]],Table2611[#All],2,FALSE)</f>
        <v>0</v>
      </c>
      <c r="F234" s="40">
        <f>VLOOKUP(Table266[[#This Row],[V2 avain]],Table2611[#All],3,FALSE)</f>
        <v>0</v>
      </c>
      <c r="G234" s="40">
        <f>VLOOKUP(Table266[[#This Row],[V2 avain]],Table2611[#All],4,FALSE)</f>
        <v>0</v>
      </c>
      <c r="H234" s="40">
        <f>VLOOKUP(Table266[[#This Row],[V2 avain]],Table2611[#All],5,FALSE)</f>
        <v>0</v>
      </c>
      <c r="I234" s="40">
        <f>VLOOKUP(Table266[[#This Row],[V2 avain]],Table2611[#All],6,FALSE)</f>
        <v>0</v>
      </c>
      <c r="J234" s="40" t="str">
        <f>VLOOKUP(Table266[[#This Row],[V2 avain]],Table2611[#All],7,FALSE)</f>
        <v>CRITICAL-3f</v>
      </c>
      <c r="K234" s="40" t="str">
        <f>VLOOKUP(Table266[[#This Row],[V2 avain]],Table2611[#All],8,FALSE)</f>
        <v>Vastaava</v>
      </c>
      <c r="L234" s="61" t="s">
        <v>219</v>
      </c>
      <c r="M234" t="s">
        <v>467</v>
      </c>
      <c r="N234" s="24"/>
      <c r="O234" s="2"/>
      <c r="P234" s="13"/>
    </row>
    <row r="235" spans="1:16" ht="13.95" customHeight="1" x14ac:dyDescent="0.3">
      <c r="A235" s="2"/>
      <c r="B235" s="23"/>
      <c r="C235" s="152" t="s">
        <v>1779</v>
      </c>
      <c r="D235" s="34" t="s">
        <v>220</v>
      </c>
      <c r="E235" s="39">
        <f>VLOOKUP(Table266[[#This Row],[V2 avain]],Table2611[#All],2,FALSE)</f>
        <v>0</v>
      </c>
      <c r="F235" s="40">
        <f>VLOOKUP(Table266[[#This Row],[V2 avain]],Table2611[#All],3,FALSE)</f>
        <v>0</v>
      </c>
      <c r="G235" s="40">
        <f>VLOOKUP(Table266[[#This Row],[V2 avain]],Table2611[#All],4,FALSE)</f>
        <v>0</v>
      </c>
      <c r="H235" s="40">
        <f>VLOOKUP(Table266[[#This Row],[V2 avain]],Table2611[#All],5,FALSE)</f>
        <v>0</v>
      </c>
      <c r="I235" s="40">
        <f>VLOOKUP(Table266[[#This Row],[V2 avain]],Table2611[#All],6,FALSE)</f>
        <v>0</v>
      </c>
      <c r="J235" s="40" t="str">
        <f>VLOOKUP(Table266[[#This Row],[V2 avain]],Table2611[#All],7,FALSE)</f>
        <v>CRITICAL-3g</v>
      </c>
      <c r="K235" s="40" t="str">
        <f>VLOOKUP(Table266[[#This Row],[V2 avain]],Table2611[#All],8,FALSE)</f>
        <v>Vastaava</v>
      </c>
      <c r="L235" s="61" t="s">
        <v>220</v>
      </c>
      <c r="M235" t="s">
        <v>467</v>
      </c>
      <c r="N235" s="24"/>
      <c r="O235" s="2"/>
      <c r="P235" s="13"/>
    </row>
    <row r="236" spans="1:16" ht="13.95" customHeight="1" x14ac:dyDescent="0.3">
      <c r="A236" s="2"/>
      <c r="B236" s="23"/>
      <c r="C236" s="152" t="s">
        <v>1780</v>
      </c>
      <c r="D236" s="34" t="s">
        <v>221</v>
      </c>
      <c r="E236" s="39">
        <f>VLOOKUP(Table266[[#This Row],[V2 avain]],Table2611[#All],2,FALSE)</f>
        <v>0</v>
      </c>
      <c r="F236" s="40">
        <f>VLOOKUP(Table266[[#This Row],[V2 avain]],Table2611[#All],3,FALSE)</f>
        <v>0</v>
      </c>
      <c r="G236" s="40">
        <f>VLOOKUP(Table266[[#This Row],[V2 avain]],Table2611[#All],4,FALSE)</f>
        <v>0</v>
      </c>
      <c r="H236" s="40">
        <f>VLOOKUP(Table266[[#This Row],[V2 avain]],Table2611[#All],5,FALSE)</f>
        <v>0</v>
      </c>
      <c r="I236" s="40">
        <f>VLOOKUP(Table266[[#This Row],[V2 avain]],Table2611[#All],6,FALSE)</f>
        <v>0</v>
      </c>
      <c r="J236" s="40" t="str">
        <f>VLOOKUP(Table266[[#This Row],[V2 avain]],Table2611[#All],7,FALSE)</f>
        <v>CRITICAL-3h</v>
      </c>
      <c r="K236" s="40" t="str">
        <f>VLOOKUP(Table266[[#This Row],[V2 avain]],Table2611[#All],8,FALSE)</f>
        <v>Vastaava</v>
      </c>
      <c r="L236" s="61" t="s">
        <v>221</v>
      </c>
      <c r="M236" t="s">
        <v>467</v>
      </c>
      <c r="N236" s="24"/>
      <c r="O236" s="2"/>
      <c r="P236" s="13"/>
    </row>
    <row r="237" spans="1:16" ht="13.95" customHeight="1" x14ac:dyDescent="0.3">
      <c r="A237" s="2"/>
      <c r="B237" s="23"/>
      <c r="C237" s="152" t="s">
        <v>1781</v>
      </c>
      <c r="D237" s="34" t="s">
        <v>222</v>
      </c>
      <c r="E237" s="39">
        <f>VLOOKUP(Table266[[#This Row],[V2 avain]],Table2611[#All],2,FALSE)</f>
        <v>0</v>
      </c>
      <c r="F237" s="40">
        <f>VLOOKUP(Table266[[#This Row],[V2 avain]],Table2611[#All],3,FALSE)</f>
        <v>0</v>
      </c>
      <c r="G237" s="40">
        <f>VLOOKUP(Table266[[#This Row],[V2 avain]],Table2611[#All],4,FALSE)</f>
        <v>0</v>
      </c>
      <c r="H237" s="40">
        <f>VLOOKUP(Table266[[#This Row],[V2 avain]],Table2611[#All],5,FALSE)</f>
        <v>0</v>
      </c>
      <c r="I237" s="40">
        <f>VLOOKUP(Table266[[#This Row],[V2 avain]],Table2611[#All],6,FALSE)</f>
        <v>0</v>
      </c>
      <c r="J237" s="40" t="str">
        <f>VLOOKUP(Table266[[#This Row],[V2 avain]],Table2611[#All],7,FALSE)</f>
        <v>PROGRAM-1a</v>
      </c>
      <c r="K237" s="40" t="str">
        <f>VLOOKUP(Table266[[#This Row],[V2 avain]],Table2611[#All],8,FALSE)</f>
        <v>Vastaava</v>
      </c>
      <c r="L237" s="62" t="s">
        <v>222</v>
      </c>
      <c r="M237" s="62" t="s">
        <v>467</v>
      </c>
      <c r="N237" s="24"/>
      <c r="O237" s="2"/>
      <c r="P237" s="13"/>
    </row>
    <row r="238" spans="1:16" ht="13.95" customHeight="1" x14ac:dyDescent="0.3">
      <c r="A238" s="2"/>
      <c r="B238" s="23"/>
      <c r="C238" s="152" t="s">
        <v>1782</v>
      </c>
      <c r="D238" s="34" t="s">
        <v>223</v>
      </c>
      <c r="E238" s="39">
        <f>VLOOKUP(Table266[[#This Row],[V2 avain]],Table2611[#All],2,FALSE)</f>
        <v>0</v>
      </c>
      <c r="F238" s="40">
        <f>VLOOKUP(Table266[[#This Row],[V2 avain]],Table2611[#All],3,FALSE)</f>
        <v>0</v>
      </c>
      <c r="G238" s="40">
        <f>VLOOKUP(Table266[[#This Row],[V2 avain]],Table2611[#All],4,FALSE)</f>
        <v>0</v>
      </c>
      <c r="H238" s="40">
        <f>VLOOKUP(Table266[[#This Row],[V2 avain]],Table2611[#All],5,FALSE)</f>
        <v>0</v>
      </c>
      <c r="I238" s="40">
        <f>VLOOKUP(Table266[[#This Row],[V2 avain]],Table2611[#All],6,FALSE)</f>
        <v>0</v>
      </c>
      <c r="J238" s="40" t="str">
        <f>VLOOKUP(Table266[[#This Row],[V2 avain]],Table2611[#All],7,FALSE)</f>
        <v>PROGRAM-1b</v>
      </c>
      <c r="K238" s="40" t="str">
        <f>VLOOKUP(Table266[[#This Row],[V2 avain]],Table2611[#All],8,FALSE)</f>
        <v>Vastaava</v>
      </c>
      <c r="L238" s="62" t="s">
        <v>223</v>
      </c>
      <c r="M238" s="62" t="s">
        <v>467</v>
      </c>
      <c r="N238" s="24"/>
      <c r="O238" s="2"/>
      <c r="P238" s="13"/>
    </row>
    <row r="239" spans="1:16" ht="13.95" customHeight="1" x14ac:dyDescent="0.3">
      <c r="A239" s="2"/>
      <c r="B239" s="23"/>
      <c r="C239" s="152" t="s">
        <v>1783</v>
      </c>
      <c r="D239" s="34" t="s">
        <v>224</v>
      </c>
      <c r="E239" s="39">
        <f>VLOOKUP(Table266[[#This Row],[V2 avain]],Table2611[#All],2,FALSE)</f>
        <v>0</v>
      </c>
      <c r="F239" s="40">
        <f>VLOOKUP(Table266[[#This Row],[V2 avain]],Table2611[#All],3,FALSE)</f>
        <v>0</v>
      </c>
      <c r="G239" s="40">
        <f>VLOOKUP(Table266[[#This Row],[V2 avain]],Table2611[#All],4,FALSE)</f>
        <v>0</v>
      </c>
      <c r="H239" s="40">
        <f>VLOOKUP(Table266[[#This Row],[V2 avain]],Table2611[#All],5,FALSE)</f>
        <v>0</v>
      </c>
      <c r="I239" s="40">
        <f>VLOOKUP(Table266[[#This Row],[V2 avain]],Table2611[#All],6,FALSE)</f>
        <v>0</v>
      </c>
      <c r="J239" s="40" t="str">
        <f>VLOOKUP(Table266[[#This Row],[V2 avain]],Table2611[#All],7,FALSE)</f>
        <v>PROGRAM-1c</v>
      </c>
      <c r="K239" s="40" t="str">
        <f>VLOOKUP(Table266[[#This Row],[V2 avain]],Table2611[#All],8,FALSE)</f>
        <v>Vastaava</v>
      </c>
      <c r="L239" s="62" t="s">
        <v>224</v>
      </c>
      <c r="M239" s="62" t="s">
        <v>467</v>
      </c>
      <c r="N239" s="24"/>
      <c r="O239" s="2"/>
      <c r="P239" s="13"/>
    </row>
    <row r="240" spans="1:16" ht="13.95" customHeight="1" x14ac:dyDescent="0.3">
      <c r="A240" s="2"/>
      <c r="B240" s="23"/>
      <c r="C240" s="152" t="s">
        <v>1784</v>
      </c>
      <c r="D240" s="34" t="s">
        <v>225</v>
      </c>
      <c r="E240" s="39">
        <f>VLOOKUP(Table266[[#This Row],[V2 avain]],Table2611[#All],2,FALSE)</f>
        <v>0</v>
      </c>
      <c r="F240" s="40">
        <f>VLOOKUP(Table266[[#This Row],[V2 avain]],Table2611[#All],3,FALSE)</f>
        <v>0</v>
      </c>
      <c r="G240" s="40">
        <f>VLOOKUP(Table266[[#This Row],[V2 avain]],Table2611[#All],4,FALSE)</f>
        <v>0</v>
      </c>
      <c r="H240" s="40">
        <f>VLOOKUP(Table266[[#This Row],[V2 avain]],Table2611[#All],5,FALSE)</f>
        <v>0</v>
      </c>
      <c r="I240" s="40">
        <f>VLOOKUP(Table266[[#This Row],[V2 avain]],Table2611[#All],6,FALSE)</f>
        <v>0</v>
      </c>
      <c r="J240" s="40" t="str">
        <f>VLOOKUP(Table266[[#This Row],[V2 avain]],Table2611[#All],7,FALSE)</f>
        <v>PROGRAM-1d</v>
      </c>
      <c r="K240" s="40" t="str">
        <f>VLOOKUP(Table266[[#This Row],[V2 avain]],Table2611[#All],8,FALSE)</f>
        <v>Vastaava</v>
      </c>
      <c r="L240" s="62" t="s">
        <v>225</v>
      </c>
      <c r="M240" s="62" t="s">
        <v>467</v>
      </c>
      <c r="N240" s="24"/>
      <c r="O240" s="2"/>
      <c r="P240" s="13"/>
    </row>
    <row r="241" spans="1:16" ht="13.95" customHeight="1" x14ac:dyDescent="0.3">
      <c r="A241" s="2"/>
      <c r="B241" s="23"/>
      <c r="C241" s="152" t="s">
        <v>1785</v>
      </c>
      <c r="D241" s="34" t="s">
        <v>226</v>
      </c>
      <c r="E241" s="39">
        <f>VLOOKUP(Table266[[#This Row],[V2 avain]],Table2611[#All],2,FALSE)</f>
        <v>0</v>
      </c>
      <c r="F241" s="40">
        <f>VLOOKUP(Table266[[#This Row],[V2 avain]],Table2611[#All],3,FALSE)</f>
        <v>0</v>
      </c>
      <c r="G241" s="40">
        <f>VLOOKUP(Table266[[#This Row],[V2 avain]],Table2611[#All],4,FALSE)</f>
        <v>0</v>
      </c>
      <c r="H241" s="40">
        <f>VLOOKUP(Table266[[#This Row],[V2 avain]],Table2611[#All],5,FALSE)</f>
        <v>0</v>
      </c>
      <c r="I241" s="40">
        <f>VLOOKUP(Table266[[#This Row],[V2 avain]],Table2611[#All],6,FALSE)</f>
        <v>0</v>
      </c>
      <c r="J241" s="40" t="str">
        <f>VLOOKUP(Table266[[#This Row],[V2 avain]],Table2611[#All],7,FALSE)</f>
        <v>PROGRAM-1e</v>
      </c>
      <c r="K241" s="40" t="str">
        <f>VLOOKUP(Table266[[#This Row],[V2 avain]],Table2611[#All],8,FALSE)</f>
        <v>Vastaava</v>
      </c>
      <c r="L241" s="62" t="s">
        <v>226</v>
      </c>
      <c r="M241" s="62" t="s">
        <v>467</v>
      </c>
      <c r="N241" s="24"/>
      <c r="O241" s="2"/>
      <c r="P241" s="13"/>
    </row>
    <row r="242" spans="1:16" ht="13.95" customHeight="1" x14ac:dyDescent="0.3">
      <c r="A242" s="2"/>
      <c r="B242" s="23"/>
      <c r="C242" s="152" t="s">
        <v>1786</v>
      </c>
      <c r="D242" s="34" t="s">
        <v>227</v>
      </c>
      <c r="E242" s="39">
        <f>VLOOKUP(Table266[[#This Row],[V2 avain]],Table2611[#All],2,FALSE)</f>
        <v>0</v>
      </c>
      <c r="F242" s="40">
        <f>VLOOKUP(Table266[[#This Row],[V2 avain]],Table2611[#All],3,FALSE)</f>
        <v>0</v>
      </c>
      <c r="G242" s="40">
        <f>VLOOKUP(Table266[[#This Row],[V2 avain]],Table2611[#All],4,FALSE)</f>
        <v>0</v>
      </c>
      <c r="H242" s="40">
        <f>VLOOKUP(Table266[[#This Row],[V2 avain]],Table2611[#All],5,FALSE)</f>
        <v>0</v>
      </c>
      <c r="I242" s="40">
        <f>VLOOKUP(Table266[[#This Row],[V2 avain]],Table2611[#All],6,FALSE)</f>
        <v>0</v>
      </c>
      <c r="J242" s="40" t="str">
        <f>VLOOKUP(Table266[[#This Row],[V2 avain]],Table2611[#All],7,FALSE)</f>
        <v>PROGRAM-1f</v>
      </c>
      <c r="K242" s="40" t="str">
        <f>VLOOKUP(Table266[[#This Row],[V2 avain]],Table2611[#All],8,FALSE)</f>
        <v>Vastaava</v>
      </c>
      <c r="L242" s="62" t="s">
        <v>227</v>
      </c>
      <c r="M242" s="62" t="s">
        <v>467</v>
      </c>
      <c r="N242" s="24"/>
      <c r="O242" s="2"/>
      <c r="P242" s="13"/>
    </row>
    <row r="243" spans="1:16" ht="13.95" customHeight="1" x14ac:dyDescent="0.3">
      <c r="A243" s="2"/>
      <c r="B243" s="23"/>
      <c r="C243" s="152" t="s">
        <v>1787</v>
      </c>
      <c r="D243" s="34" t="s">
        <v>228</v>
      </c>
      <c r="E243" s="39">
        <f>VLOOKUP(Table266[[#This Row],[V2 avain]],Table2611[#All],2,FALSE)</f>
        <v>0</v>
      </c>
      <c r="F243" s="40">
        <f>VLOOKUP(Table266[[#This Row],[V2 avain]],Table2611[#All],3,FALSE)</f>
        <v>0</v>
      </c>
      <c r="G243" s="40">
        <f>VLOOKUP(Table266[[#This Row],[V2 avain]],Table2611[#All],4,FALSE)</f>
        <v>0</v>
      </c>
      <c r="H243" s="40">
        <f>VLOOKUP(Table266[[#This Row],[V2 avain]],Table2611[#All],5,FALSE)</f>
        <v>0</v>
      </c>
      <c r="I243" s="40">
        <f>VLOOKUP(Table266[[#This Row],[V2 avain]],Table2611[#All],6,FALSE)</f>
        <v>0</v>
      </c>
      <c r="J243" s="40" t="str">
        <f>VLOOKUP(Table266[[#This Row],[V2 avain]],Table2611[#All],7,FALSE)</f>
        <v>PROGRAM-1g</v>
      </c>
      <c r="K243" s="40" t="str">
        <f>VLOOKUP(Table266[[#This Row],[V2 avain]],Table2611[#All],8,FALSE)</f>
        <v>Vastaava</v>
      </c>
      <c r="L243" s="62" t="s">
        <v>228</v>
      </c>
      <c r="M243" s="62" t="s">
        <v>469</v>
      </c>
      <c r="N243" s="24"/>
      <c r="O243" s="2"/>
      <c r="P243" s="13"/>
    </row>
    <row r="244" spans="1:16" ht="13.95" customHeight="1" x14ac:dyDescent="0.3">
      <c r="A244" s="2"/>
      <c r="B244" s="23"/>
      <c r="C244" s="152" t="s">
        <v>1788</v>
      </c>
      <c r="D244" s="34" t="s">
        <v>229</v>
      </c>
      <c r="E244" s="39">
        <f>VLOOKUP(Table266[[#This Row],[V2 avain]],Table2611[#All],2,FALSE)</f>
        <v>0</v>
      </c>
      <c r="F244" s="40">
        <f>VLOOKUP(Table266[[#This Row],[V2 avain]],Table2611[#All],3,FALSE)</f>
        <v>0</v>
      </c>
      <c r="G244" s="40">
        <f>VLOOKUP(Table266[[#This Row],[V2 avain]],Table2611[#All],4,FALSE)</f>
        <v>0</v>
      </c>
      <c r="H244" s="40">
        <f>VLOOKUP(Table266[[#This Row],[V2 avain]],Table2611[#All],5,FALSE)</f>
        <v>0</v>
      </c>
      <c r="I244" s="40">
        <f>VLOOKUP(Table266[[#This Row],[V2 avain]],Table2611[#All],6,FALSE)</f>
        <v>0</v>
      </c>
      <c r="J244" s="40" t="str">
        <f>VLOOKUP(Table266[[#This Row],[V2 avain]],Table2611[#All],7,FALSE)</f>
        <v>PROGRAM-1h</v>
      </c>
      <c r="K244" s="40" t="str">
        <f>VLOOKUP(Table266[[#This Row],[V2 avain]],Table2611[#All],8,FALSE)</f>
        <v>Vastaava</v>
      </c>
      <c r="L244" s="62" t="s">
        <v>229</v>
      </c>
      <c r="M244" s="62" t="s">
        <v>469</v>
      </c>
      <c r="N244" s="24"/>
      <c r="O244" s="2"/>
      <c r="P244" s="13"/>
    </row>
    <row r="245" spans="1:16" ht="13.95" customHeight="1" x14ac:dyDescent="0.3">
      <c r="A245" s="2"/>
      <c r="B245" s="23"/>
      <c r="C245" s="152" t="s">
        <v>1789</v>
      </c>
      <c r="D245" s="34" t="s">
        <v>230</v>
      </c>
      <c r="E245" s="39">
        <f>VLOOKUP(Table266[[#This Row],[V2 avain]],Table2611[#All],2,FALSE)</f>
        <v>0</v>
      </c>
      <c r="F245" s="40">
        <f>VLOOKUP(Table266[[#This Row],[V2 avain]],Table2611[#All],3,FALSE)</f>
        <v>0</v>
      </c>
      <c r="G245" s="40">
        <f>VLOOKUP(Table266[[#This Row],[V2 avain]],Table2611[#All],4,FALSE)</f>
        <v>0</v>
      </c>
      <c r="H245" s="40">
        <f>VLOOKUP(Table266[[#This Row],[V2 avain]],Table2611[#All],5,FALSE)</f>
        <v>0</v>
      </c>
      <c r="I245" s="40">
        <f>VLOOKUP(Table266[[#This Row],[V2 avain]],Table2611[#All],6,FALSE)</f>
        <v>0</v>
      </c>
      <c r="J245" s="40" t="str">
        <f>VLOOKUP(Table266[[#This Row],[V2 avain]],Table2611[#All],7,FALSE)</f>
        <v>PROGRAM-2b</v>
      </c>
      <c r="K245" s="40" t="str">
        <f>VLOOKUP(Table266[[#This Row],[V2 avain]],Table2611[#All],8,FALSE)</f>
        <v>Vastaava</v>
      </c>
      <c r="L245" s="62" t="s">
        <v>231</v>
      </c>
      <c r="M245" s="62" t="s">
        <v>467</v>
      </c>
      <c r="N245" s="24"/>
      <c r="O245" s="2"/>
      <c r="P245" s="13"/>
    </row>
    <row r="246" spans="1:16" ht="13.95" customHeight="1" x14ac:dyDescent="0.3">
      <c r="A246" s="2"/>
      <c r="B246" s="23"/>
      <c r="C246" s="152" t="s">
        <v>1790</v>
      </c>
      <c r="D246" s="34" t="s">
        <v>231</v>
      </c>
      <c r="E246" s="39">
        <f>VLOOKUP(Table266[[#This Row],[V2 avain]],Table2611[#All],2,FALSE)</f>
        <v>0</v>
      </c>
      <c r="F246" s="40">
        <f>VLOOKUP(Table266[[#This Row],[V2 avain]],Table2611[#All],3,FALSE)</f>
        <v>0</v>
      </c>
      <c r="G246" s="40">
        <f>VLOOKUP(Table266[[#This Row],[V2 avain]],Table2611[#All],4,FALSE)</f>
        <v>0</v>
      </c>
      <c r="H246" s="40">
        <f>VLOOKUP(Table266[[#This Row],[V2 avain]],Table2611[#All],5,FALSE)</f>
        <v>0</v>
      </c>
      <c r="I246" s="40">
        <f>VLOOKUP(Table266[[#This Row],[V2 avain]],Table2611[#All],6,FALSE)</f>
        <v>0</v>
      </c>
      <c r="J246" s="40" t="str">
        <f>VLOOKUP(Table266[[#This Row],[V2 avain]],Table2611[#All],7,FALSE)</f>
        <v>PROGRAM-2c</v>
      </c>
      <c r="K246" s="40" t="str">
        <f>VLOOKUP(Table266[[#This Row],[V2 avain]],Table2611[#All],8,FALSE)</f>
        <v>Vastaava</v>
      </c>
      <c r="L246" s="62" t="s">
        <v>232</v>
      </c>
      <c r="M246" s="62" t="s">
        <v>467</v>
      </c>
      <c r="N246" s="24"/>
      <c r="O246" s="2"/>
      <c r="P246" s="13"/>
    </row>
    <row r="247" spans="1:16" ht="13.95" customHeight="1" x14ac:dyDescent="0.3">
      <c r="A247" s="2"/>
      <c r="B247" s="23"/>
      <c r="C247" s="152" t="s">
        <v>1791</v>
      </c>
      <c r="D247" s="34" t="s">
        <v>232</v>
      </c>
      <c r="E247" s="39">
        <f>VLOOKUP(Table266[[#This Row],[V2 avain]],Table2611[#All],2,FALSE)</f>
        <v>0</v>
      </c>
      <c r="F247" s="40">
        <f>VLOOKUP(Table266[[#This Row],[V2 avain]],Table2611[#All],3,FALSE)</f>
        <v>0</v>
      </c>
      <c r="G247" s="40">
        <f>VLOOKUP(Table266[[#This Row],[V2 avain]],Table2611[#All],4,FALSE)</f>
        <v>0</v>
      </c>
      <c r="H247" s="40">
        <f>VLOOKUP(Table266[[#This Row],[V2 avain]],Table2611[#All],5,FALSE)</f>
        <v>0</v>
      </c>
      <c r="I247" s="40">
        <f>VLOOKUP(Table266[[#This Row],[V2 avain]],Table2611[#All],6,FALSE)</f>
        <v>0</v>
      </c>
      <c r="J247" s="40" t="str">
        <f>VLOOKUP(Table266[[#This Row],[V2 avain]],Table2611[#All],7,FALSE)</f>
        <v>PROGRAM-2e</v>
      </c>
      <c r="K247" s="40" t="str">
        <f>VLOOKUP(Table266[[#This Row],[V2 avain]],Table2611[#All],8,FALSE)</f>
        <v>Vastaava</v>
      </c>
      <c r="L247" s="62" t="s">
        <v>234</v>
      </c>
      <c r="M247" s="62" t="s">
        <v>467</v>
      </c>
      <c r="N247" s="24"/>
      <c r="O247" s="2"/>
      <c r="P247" s="13"/>
    </row>
    <row r="248" spans="1:16" ht="13.95" customHeight="1" x14ac:dyDescent="0.3">
      <c r="A248" s="2"/>
      <c r="B248" s="23"/>
      <c r="C248" s="152" t="s">
        <v>1792</v>
      </c>
      <c r="D248" s="34" t="s">
        <v>233</v>
      </c>
      <c r="E248" s="39">
        <f>VLOOKUP(Table266[[#This Row],[V2 avain]],Table2611[#All],2,FALSE)</f>
        <v>0</v>
      </c>
      <c r="F248" s="40">
        <f>VLOOKUP(Table266[[#This Row],[V2 avain]],Table2611[#All],3,FALSE)</f>
        <v>0</v>
      </c>
      <c r="G248" s="40">
        <f>VLOOKUP(Table266[[#This Row],[V2 avain]],Table2611[#All],4,FALSE)</f>
        <v>0</v>
      </c>
      <c r="H248" s="40">
        <f>VLOOKUP(Table266[[#This Row],[V2 avain]],Table2611[#All],5,FALSE)</f>
        <v>0</v>
      </c>
      <c r="I248" s="40">
        <f>VLOOKUP(Table266[[#This Row],[V2 avain]],Table2611[#All],6,FALSE)</f>
        <v>0</v>
      </c>
      <c r="J248" s="40" t="str">
        <f>VLOOKUP(Table266[[#This Row],[V2 avain]],Table2611[#All],7,FALSE)</f>
        <v>PROGRAM-2f</v>
      </c>
      <c r="K248" s="40" t="str">
        <f>VLOOKUP(Table266[[#This Row],[V2 avain]],Table2611[#All],8,FALSE)</f>
        <v>Vastaava</v>
      </c>
      <c r="L248" s="62" t="s">
        <v>235</v>
      </c>
      <c r="M248" s="62" t="s">
        <v>467</v>
      </c>
      <c r="N248" s="24"/>
      <c r="O248" s="2"/>
      <c r="P248" s="13"/>
    </row>
    <row r="249" spans="1:16" ht="13.95" customHeight="1" x14ac:dyDescent="0.3">
      <c r="A249" s="2"/>
      <c r="B249" s="23"/>
      <c r="C249" s="152" t="s">
        <v>1793</v>
      </c>
      <c r="D249" s="34" t="s">
        <v>234</v>
      </c>
      <c r="E249" s="39">
        <f>VLOOKUP(Table266[[#This Row],[V2 avain]],Table2611[#All],2,FALSE)</f>
        <v>0</v>
      </c>
      <c r="F249" s="40">
        <f>VLOOKUP(Table266[[#This Row],[V2 avain]],Table2611[#All],3,FALSE)</f>
        <v>0</v>
      </c>
      <c r="G249" s="40">
        <f>VLOOKUP(Table266[[#This Row],[V2 avain]],Table2611[#All],4,FALSE)</f>
        <v>0</v>
      </c>
      <c r="H249" s="40">
        <f>VLOOKUP(Table266[[#This Row],[V2 avain]],Table2611[#All],5,FALSE)</f>
        <v>0</v>
      </c>
      <c r="I249" s="40">
        <f>VLOOKUP(Table266[[#This Row],[V2 avain]],Table2611[#All],6,FALSE)</f>
        <v>0</v>
      </c>
      <c r="J249" s="40" t="str">
        <f>VLOOKUP(Table266[[#This Row],[V2 avain]],Table2611[#All],7,FALSE)</f>
        <v>PROGRAM-2g</v>
      </c>
      <c r="K249" s="40" t="str">
        <f>VLOOKUP(Table266[[#This Row],[V2 avain]],Table2611[#All],8,FALSE)</f>
        <v>Vastaava</v>
      </c>
      <c r="L249" s="62" t="s">
        <v>236</v>
      </c>
      <c r="M249" s="62" t="s">
        <v>467</v>
      </c>
      <c r="N249" s="24"/>
      <c r="O249" s="2"/>
      <c r="P249" s="13"/>
    </row>
    <row r="250" spans="1:16" ht="13.95" customHeight="1" x14ac:dyDescent="0.3">
      <c r="A250" s="2"/>
      <c r="B250" s="23"/>
      <c r="C250" s="152" t="s">
        <v>1794</v>
      </c>
      <c r="D250" s="34" t="s">
        <v>235</v>
      </c>
      <c r="E250" s="39">
        <f>VLOOKUP(Table266[[#This Row],[V2 avain]],Table2611[#All],2,FALSE)</f>
        <v>0</v>
      </c>
      <c r="F250" s="40">
        <f>VLOOKUP(Table266[[#This Row],[V2 avain]],Table2611[#All],3,FALSE)</f>
        <v>0</v>
      </c>
      <c r="G250" s="40">
        <f>VLOOKUP(Table266[[#This Row],[V2 avain]],Table2611[#All],4,FALSE)</f>
        <v>0</v>
      </c>
      <c r="H250" s="40">
        <f>VLOOKUP(Table266[[#This Row],[V2 avain]],Table2611[#All],5,FALSE)</f>
        <v>0</v>
      </c>
      <c r="I250" s="40">
        <f>VLOOKUP(Table266[[#This Row],[V2 avain]],Table2611[#All],6,FALSE)</f>
        <v>0</v>
      </c>
      <c r="J250" s="40" t="str">
        <f>VLOOKUP(Table266[[#This Row],[V2 avain]],Table2611[#All],7,FALSE)</f>
        <v>PROGRAM-2h</v>
      </c>
      <c r="K250" s="40" t="str">
        <f>VLOOKUP(Table266[[#This Row],[V2 avain]],Table2611[#All],8,FALSE)</f>
        <v>Vastaava</v>
      </c>
      <c r="L250" s="62" t="s">
        <v>237</v>
      </c>
      <c r="M250" s="62" t="s">
        <v>467</v>
      </c>
      <c r="N250" s="24"/>
      <c r="O250" s="2"/>
      <c r="P250" s="13"/>
    </row>
    <row r="251" spans="1:16" ht="13.95" customHeight="1" x14ac:dyDescent="0.3">
      <c r="A251" s="2"/>
      <c r="B251" s="23"/>
      <c r="C251" s="152" t="s">
        <v>1795</v>
      </c>
      <c r="D251" s="34" t="s">
        <v>236</v>
      </c>
      <c r="E251" s="39">
        <f>VLOOKUP(Table266[[#This Row],[V2 avain]],Table2611[#All],2,FALSE)</f>
        <v>0</v>
      </c>
      <c r="F251" s="40">
        <f>VLOOKUP(Table266[[#This Row],[V2 avain]],Table2611[#All],3,FALSE)</f>
        <v>0</v>
      </c>
      <c r="G251" s="40">
        <f>VLOOKUP(Table266[[#This Row],[V2 avain]],Table2611[#All],4,FALSE)</f>
        <v>0</v>
      </c>
      <c r="H251" s="40">
        <f>VLOOKUP(Table266[[#This Row],[V2 avain]],Table2611[#All],5,FALSE)</f>
        <v>0</v>
      </c>
      <c r="I251" s="40">
        <f>VLOOKUP(Table266[[#This Row],[V2 avain]],Table2611[#All],6,FALSE)</f>
        <v>0</v>
      </c>
      <c r="J251" s="40" t="str">
        <f>VLOOKUP(Table266[[#This Row],[V2 avain]],Table2611[#All],7,FALSE)</f>
        <v>PROGRAM-2i</v>
      </c>
      <c r="K251" s="40" t="str">
        <f>VLOOKUP(Table266[[#This Row],[V2 avain]],Table2611[#All],8,FALSE)</f>
        <v>Vastaava</v>
      </c>
      <c r="L251" s="62" t="s">
        <v>238</v>
      </c>
      <c r="M251" s="62" t="s">
        <v>467</v>
      </c>
      <c r="N251" s="24"/>
      <c r="O251" s="2"/>
      <c r="P251" s="13"/>
    </row>
    <row r="252" spans="1:16" ht="13.95" customHeight="1" x14ac:dyDescent="0.3">
      <c r="A252" s="2"/>
      <c r="B252" s="23"/>
      <c r="C252" s="152" t="s">
        <v>1796</v>
      </c>
      <c r="D252" s="34" t="s">
        <v>237</v>
      </c>
      <c r="E252" s="39">
        <f>VLOOKUP(Table266[[#This Row],[V2 avain]],Table2611[#All],2,FALSE)</f>
        <v>0</v>
      </c>
      <c r="F252" s="40">
        <f>VLOOKUP(Table266[[#This Row],[V2 avain]],Table2611[#All],3,FALSE)</f>
        <v>0</v>
      </c>
      <c r="G252" s="40">
        <f>VLOOKUP(Table266[[#This Row],[V2 avain]],Table2611[#All],4,FALSE)</f>
        <v>0</v>
      </c>
      <c r="H252" s="40">
        <f>VLOOKUP(Table266[[#This Row],[V2 avain]],Table2611[#All],5,FALSE)</f>
        <v>0</v>
      </c>
      <c r="I252" s="40">
        <f>VLOOKUP(Table266[[#This Row],[V2 avain]],Table2611[#All],6,FALSE)</f>
        <v>0</v>
      </c>
      <c r="J252" s="40" t="str">
        <f>VLOOKUP(Table266[[#This Row],[V2 avain]],Table2611[#All],7,FALSE)</f>
        <v>PROGRAM-2j</v>
      </c>
      <c r="K252" s="40" t="str">
        <f>VLOOKUP(Table266[[#This Row],[V2 avain]],Table2611[#All],8,FALSE)</f>
        <v>Vastaava</v>
      </c>
      <c r="L252" s="62" t="s">
        <v>239</v>
      </c>
      <c r="M252" s="62" t="s">
        <v>467</v>
      </c>
      <c r="N252" s="24"/>
      <c r="O252" s="2"/>
      <c r="P252" s="13"/>
    </row>
    <row r="253" spans="1:16" ht="13.95" customHeight="1" x14ac:dyDescent="0.3">
      <c r="A253" s="2"/>
      <c r="B253" s="23"/>
      <c r="C253" s="152" t="s">
        <v>1797</v>
      </c>
      <c r="D253" s="34" t="s">
        <v>238</v>
      </c>
      <c r="E253" s="39" t="e">
        <f>VLOOKUP(Table266[[#This Row],[V2 avain]],Table2611[#All],2,FALSE)</f>
        <v>#N/A</v>
      </c>
      <c r="F253" s="40" t="e">
        <f>VLOOKUP(Table266[[#This Row],[V2 avain]],Table2611[#All],3,FALSE)</f>
        <v>#N/A</v>
      </c>
      <c r="G253" s="40" t="e">
        <f>VLOOKUP(Table266[[#This Row],[V2 avain]],Table2611[#All],4,FALSE)</f>
        <v>#N/A</v>
      </c>
      <c r="H253" s="40" t="e">
        <f>VLOOKUP(Table266[[#This Row],[V2 avain]],Table2611[#All],5,FALSE)</f>
        <v>#N/A</v>
      </c>
      <c r="I253" s="40" t="e">
        <f>VLOOKUP(Table266[[#This Row],[V2 avain]],Table2611[#All],6,FALSE)</f>
        <v>#N/A</v>
      </c>
      <c r="J253" s="40" t="e">
        <f>VLOOKUP(Table266[[#This Row],[V2 avain]],Table2611[#All],7,FALSE)</f>
        <v>#N/A</v>
      </c>
      <c r="K253" s="40" t="e">
        <f>VLOOKUP(Table266[[#This Row],[V2 avain]],Table2611[#All],8,FALSE)</f>
        <v>#N/A</v>
      </c>
      <c r="L253" s="62"/>
      <c r="M253" s="62" t="s">
        <v>468</v>
      </c>
      <c r="N253" s="24"/>
      <c r="O253" s="2"/>
      <c r="P253" s="13"/>
    </row>
    <row r="254" spans="1:16" ht="13.95" customHeight="1" x14ac:dyDescent="0.3">
      <c r="A254" s="2"/>
      <c r="B254" s="23"/>
      <c r="C254" s="152" t="s">
        <v>1798</v>
      </c>
      <c r="D254" s="34" t="s">
        <v>239</v>
      </c>
      <c r="E254" s="39" t="e">
        <f>VLOOKUP(Table266[[#This Row],[V2 avain]],Table2611[#All],2,FALSE)</f>
        <v>#N/A</v>
      </c>
      <c r="F254" s="40" t="e">
        <f>VLOOKUP(Table266[[#This Row],[V2 avain]],Table2611[#All],3,FALSE)</f>
        <v>#N/A</v>
      </c>
      <c r="G254" s="40" t="e">
        <f>VLOOKUP(Table266[[#This Row],[V2 avain]],Table2611[#All],4,FALSE)</f>
        <v>#N/A</v>
      </c>
      <c r="H254" s="40" t="e">
        <f>VLOOKUP(Table266[[#This Row],[V2 avain]],Table2611[#All],5,FALSE)</f>
        <v>#N/A</v>
      </c>
      <c r="I254" s="40" t="e">
        <f>VLOOKUP(Table266[[#This Row],[V2 avain]],Table2611[#All],6,FALSE)</f>
        <v>#N/A</v>
      </c>
      <c r="J254" s="40" t="e">
        <f>VLOOKUP(Table266[[#This Row],[V2 avain]],Table2611[#All],7,FALSE)</f>
        <v>#N/A</v>
      </c>
      <c r="K254" s="40" t="e">
        <f>VLOOKUP(Table266[[#This Row],[V2 avain]],Table2611[#All],8,FALSE)</f>
        <v>#N/A</v>
      </c>
      <c r="L254" s="62"/>
      <c r="M254" s="62" t="s">
        <v>468</v>
      </c>
      <c r="N254" s="24"/>
      <c r="O254" s="2"/>
      <c r="P254" s="13"/>
    </row>
    <row r="255" spans="1:16" ht="13.95" customHeight="1" x14ac:dyDescent="0.3">
      <c r="A255" s="2"/>
      <c r="B255" s="23"/>
      <c r="C255" s="152" t="s">
        <v>1799</v>
      </c>
      <c r="D255" s="34" t="s">
        <v>242</v>
      </c>
      <c r="E255" s="39">
        <f>VLOOKUP(Table266[[#This Row],[V2 avain]],Table2611[#All],2,FALSE)</f>
        <v>0</v>
      </c>
      <c r="F255" s="40">
        <f>VLOOKUP(Table266[[#This Row],[V2 avain]],Table2611[#All],3,FALSE)</f>
        <v>0</v>
      </c>
      <c r="G255" s="40">
        <f>VLOOKUP(Table266[[#This Row],[V2 avain]],Table2611[#All],4,FALSE)</f>
        <v>0</v>
      </c>
      <c r="H255" s="40">
        <f>VLOOKUP(Table266[[#This Row],[V2 avain]],Table2611[#All],5,FALSE)</f>
        <v>0</v>
      </c>
      <c r="I255" s="40">
        <f>VLOOKUP(Table266[[#This Row],[V2 avain]],Table2611[#All],6,FALSE)</f>
        <v>0</v>
      </c>
      <c r="J255" s="40" t="str">
        <f>VLOOKUP(Table266[[#This Row],[V2 avain]],Table2611[#All],7,FALSE)</f>
        <v>PROGRAM-4a</v>
      </c>
      <c r="K255" s="40" t="str">
        <f>VLOOKUP(Table266[[#This Row],[V2 avain]],Table2611[#All],8,FALSE)</f>
        <v>Vastaava</v>
      </c>
      <c r="L255" s="62" t="s">
        <v>242</v>
      </c>
      <c r="M255" s="62" t="s">
        <v>467</v>
      </c>
      <c r="N255" s="24"/>
      <c r="O255" s="2"/>
      <c r="P255" s="13"/>
    </row>
    <row r="256" spans="1:16" ht="13.95" customHeight="1" x14ac:dyDescent="0.3">
      <c r="A256" s="2"/>
      <c r="B256" s="23"/>
      <c r="C256" s="152" t="s">
        <v>1800</v>
      </c>
      <c r="D256" s="34" t="s">
        <v>243</v>
      </c>
      <c r="E256" s="39">
        <f>VLOOKUP(Table266[[#This Row],[V2 avain]],Table2611[#All],2,FALSE)</f>
        <v>0</v>
      </c>
      <c r="F256" s="40">
        <f>VLOOKUP(Table266[[#This Row],[V2 avain]],Table2611[#All],3,FALSE)</f>
        <v>0</v>
      </c>
      <c r="G256" s="40">
        <f>VLOOKUP(Table266[[#This Row],[V2 avain]],Table2611[#All],4,FALSE)</f>
        <v>0</v>
      </c>
      <c r="H256" s="40">
        <f>VLOOKUP(Table266[[#This Row],[V2 avain]],Table2611[#All],5,FALSE)</f>
        <v>0</v>
      </c>
      <c r="I256" s="40">
        <f>VLOOKUP(Table266[[#This Row],[V2 avain]],Table2611[#All],6,FALSE)</f>
        <v>0</v>
      </c>
      <c r="J256" s="40" t="str">
        <f>VLOOKUP(Table266[[#This Row],[V2 avain]],Table2611[#All],7,FALSE)</f>
        <v>PROGRAM-4b</v>
      </c>
      <c r="K256" s="40" t="str">
        <f>VLOOKUP(Table266[[#This Row],[V2 avain]],Table2611[#All],8,FALSE)</f>
        <v>Vastaava</v>
      </c>
      <c r="L256" s="62" t="s">
        <v>243</v>
      </c>
      <c r="M256" s="62" t="s">
        <v>467</v>
      </c>
      <c r="N256" s="24"/>
      <c r="O256" s="2"/>
      <c r="P256" s="13"/>
    </row>
    <row r="257" spans="1:16" ht="13.95" customHeight="1" x14ac:dyDescent="0.3">
      <c r="A257" s="2"/>
      <c r="B257" s="23"/>
      <c r="C257" s="152" t="s">
        <v>1801</v>
      </c>
      <c r="D257" s="34" t="s">
        <v>244</v>
      </c>
      <c r="E257" s="39">
        <f>VLOOKUP(Table266[[#This Row],[V2 avain]],Table2611[#All],2,FALSE)</f>
        <v>0</v>
      </c>
      <c r="F257" s="40">
        <f>VLOOKUP(Table266[[#This Row],[V2 avain]],Table2611[#All],3,FALSE)</f>
        <v>0</v>
      </c>
      <c r="G257" s="40">
        <f>VLOOKUP(Table266[[#This Row],[V2 avain]],Table2611[#All],4,FALSE)</f>
        <v>0</v>
      </c>
      <c r="H257" s="40">
        <f>VLOOKUP(Table266[[#This Row],[V2 avain]],Table2611[#All],5,FALSE)</f>
        <v>0</v>
      </c>
      <c r="I257" s="40">
        <f>VLOOKUP(Table266[[#This Row],[V2 avain]],Table2611[#All],6,FALSE)</f>
        <v>0</v>
      </c>
      <c r="J257" s="40" t="str">
        <f>VLOOKUP(Table266[[#This Row],[V2 avain]],Table2611[#All],7,FALSE)</f>
        <v>PROGRAM-4e</v>
      </c>
      <c r="K257" s="40" t="str">
        <f>VLOOKUP(Table266[[#This Row],[V2 avain]],Table2611[#All],8,FALSE)</f>
        <v>Muuttunut</v>
      </c>
      <c r="L257" s="62" t="s">
        <v>244</v>
      </c>
      <c r="M257" s="62" t="s">
        <v>467</v>
      </c>
      <c r="N257" s="24"/>
      <c r="O257" s="2"/>
      <c r="P257" s="13"/>
    </row>
    <row r="258" spans="1:16" ht="13.95" customHeight="1" x14ac:dyDescent="0.3">
      <c r="A258" s="2"/>
      <c r="B258" s="23"/>
      <c r="C258" s="152" t="s">
        <v>1802</v>
      </c>
      <c r="D258" s="34" t="s">
        <v>245</v>
      </c>
      <c r="E258" s="39">
        <f>VLOOKUP(Table266[[#This Row],[V2 avain]],Table2611[#All],2,FALSE)</f>
        <v>0</v>
      </c>
      <c r="F258" s="40">
        <f>VLOOKUP(Table266[[#This Row],[V2 avain]],Table2611[#All],3,FALSE)</f>
        <v>0</v>
      </c>
      <c r="G258" s="40">
        <f>VLOOKUP(Table266[[#This Row],[V2 avain]],Table2611[#All],4,FALSE)</f>
        <v>0</v>
      </c>
      <c r="H258" s="40">
        <f>VLOOKUP(Table266[[#This Row],[V2 avain]],Table2611[#All],5,FALSE)</f>
        <v>0</v>
      </c>
      <c r="I258" s="40">
        <f>VLOOKUP(Table266[[#This Row],[V2 avain]],Table2611[#All],6,FALSE)</f>
        <v>0</v>
      </c>
      <c r="J258" s="40" t="str">
        <f>VLOOKUP(Table266[[#This Row],[V2 avain]],Table2611[#All],7,FALSE)</f>
        <v>PROGRAM-4d</v>
      </c>
      <c r="K258" s="40" t="str">
        <f>VLOOKUP(Table266[[#This Row],[V2 avain]],Table2611[#All],8,FALSE)</f>
        <v>Vastaava</v>
      </c>
      <c r="L258" s="62" t="s">
        <v>246</v>
      </c>
      <c r="M258" s="62" t="s">
        <v>467</v>
      </c>
      <c r="N258" s="24"/>
      <c r="O258" s="2"/>
      <c r="P258" s="13"/>
    </row>
    <row r="259" spans="1:16" ht="13.95" customHeight="1" x14ac:dyDescent="0.3">
      <c r="A259" s="2"/>
      <c r="B259" s="23"/>
      <c r="C259" s="152" t="s">
        <v>1803</v>
      </c>
      <c r="D259" s="34" t="s">
        <v>246</v>
      </c>
      <c r="E259" s="39">
        <f>VLOOKUP(Table266[[#This Row],[V2 avain]],Table2611[#All],2,FALSE)</f>
        <v>0</v>
      </c>
      <c r="F259" s="40">
        <f>VLOOKUP(Table266[[#This Row],[V2 avain]],Table2611[#All],3,FALSE)</f>
        <v>0</v>
      </c>
      <c r="G259" s="40">
        <f>VLOOKUP(Table266[[#This Row],[V2 avain]],Table2611[#All],4,FALSE)</f>
        <v>0</v>
      </c>
      <c r="H259" s="40">
        <f>VLOOKUP(Table266[[#This Row],[V2 avain]],Table2611[#All],5,FALSE)</f>
        <v>0</v>
      </c>
      <c r="I259" s="40">
        <f>VLOOKUP(Table266[[#This Row],[V2 avain]],Table2611[#All],6,FALSE)</f>
        <v>0</v>
      </c>
      <c r="J259" s="40" t="str">
        <f>VLOOKUP(Table266[[#This Row],[V2 avain]],Table2611[#All],7,FALSE)</f>
        <v>PROGRAM-4c</v>
      </c>
      <c r="K259" s="40" t="str">
        <f>VLOOKUP(Table266[[#This Row],[V2 avain]],Table2611[#All],8,FALSE)</f>
        <v>Vastaava</v>
      </c>
      <c r="L259" s="62" t="s">
        <v>245</v>
      </c>
      <c r="M259" s="62" t="s">
        <v>467</v>
      </c>
      <c r="N259" s="24"/>
      <c r="O259" s="2"/>
      <c r="P259" s="13"/>
    </row>
    <row r="260" spans="1:16" ht="13.95" customHeight="1" x14ac:dyDescent="0.3">
      <c r="A260" s="2"/>
      <c r="B260" s="23"/>
      <c r="C260" s="152" t="s">
        <v>1804</v>
      </c>
      <c r="D260" s="34" t="s">
        <v>247</v>
      </c>
      <c r="E260" s="39">
        <f>VLOOKUP(Table266[[#This Row],[V2 avain]],Table2611[#All],2,FALSE)</f>
        <v>0</v>
      </c>
      <c r="F260" s="40">
        <f>VLOOKUP(Table266[[#This Row],[V2 avain]],Table2611[#All],3,FALSE)</f>
        <v>0</v>
      </c>
      <c r="G260" s="40">
        <f>VLOOKUP(Table266[[#This Row],[V2 avain]],Table2611[#All],4,FALSE)</f>
        <v>0</v>
      </c>
      <c r="H260" s="40">
        <f>VLOOKUP(Table266[[#This Row],[V2 avain]],Table2611[#All],5,FALSE)</f>
        <v>0</v>
      </c>
      <c r="I260" s="40">
        <f>VLOOKUP(Table266[[#This Row],[V2 avain]],Table2611[#All],6,FALSE)</f>
        <v>0</v>
      </c>
      <c r="J260" s="40" t="str">
        <f>VLOOKUP(Table266[[#This Row],[V2 avain]],Table2611[#All],7,FALSE)</f>
        <v>PROGRAM-4f</v>
      </c>
      <c r="K260" s="40" t="str">
        <f>VLOOKUP(Table266[[#This Row],[V2 avain]],Table2611[#All],8,FALSE)</f>
        <v>Muuttunut</v>
      </c>
      <c r="L260" s="62" t="s">
        <v>247</v>
      </c>
      <c r="M260" s="62" t="s">
        <v>467</v>
      </c>
      <c r="N260" s="24"/>
      <c r="O260" s="2"/>
      <c r="P260" s="13"/>
    </row>
    <row r="261" spans="1:16" ht="13.95" customHeight="1" x14ac:dyDescent="0.3">
      <c r="A261" s="2"/>
      <c r="B261" s="23"/>
      <c r="C261" s="152" t="s">
        <v>1805</v>
      </c>
      <c r="D261" s="34" t="s">
        <v>248</v>
      </c>
      <c r="E261" s="39">
        <f>VLOOKUP(Table266[[#This Row],[V2 avain]],Table2611[#All],2,FALSE)</f>
        <v>0</v>
      </c>
      <c r="F261" s="40">
        <f>VLOOKUP(Table266[[#This Row],[V2 avain]],Table2611[#All],3,FALSE)</f>
        <v>0</v>
      </c>
      <c r="G261" s="40">
        <f>VLOOKUP(Table266[[#This Row],[V2 avain]],Table2611[#All],4,FALSE)</f>
        <v>0</v>
      </c>
      <c r="H261" s="40">
        <f>VLOOKUP(Table266[[#This Row],[V2 avain]],Table2611[#All],5,FALSE)</f>
        <v>0</v>
      </c>
      <c r="I261" s="40">
        <f>VLOOKUP(Table266[[#This Row],[V2 avain]],Table2611[#All],6,FALSE)</f>
        <v>0</v>
      </c>
      <c r="J261" s="40" t="str">
        <f>VLOOKUP(Table266[[#This Row],[V2 avain]],Table2611[#All],7,FALSE)</f>
        <v>RESPONSE-1a</v>
      </c>
      <c r="K261" s="40" t="str">
        <f>VLOOKUP(Table266[[#This Row],[V2 avain]],Table2611[#All],8,FALSE)</f>
        <v>Vastaava</v>
      </c>
      <c r="L261" s="62" t="s">
        <v>248</v>
      </c>
      <c r="M261" s="62" t="s">
        <v>469</v>
      </c>
      <c r="N261" s="24"/>
      <c r="O261" s="2"/>
      <c r="P261" s="13"/>
    </row>
    <row r="262" spans="1:16" ht="13.95" customHeight="1" x14ac:dyDescent="0.3">
      <c r="A262" s="2"/>
      <c r="B262" s="23"/>
      <c r="C262" s="152" t="s">
        <v>1806</v>
      </c>
      <c r="D262" s="34" t="s">
        <v>249</v>
      </c>
      <c r="E262" s="39">
        <f>VLOOKUP(Table266[[#This Row],[V2 avain]],Table2611[#All],2,FALSE)</f>
        <v>0</v>
      </c>
      <c r="F262" s="40">
        <f>VLOOKUP(Table266[[#This Row],[V2 avain]],Table2611[#All],3,FALSE)</f>
        <v>0</v>
      </c>
      <c r="G262" s="40">
        <f>VLOOKUP(Table266[[#This Row],[V2 avain]],Table2611[#All],4,FALSE)</f>
        <v>0</v>
      </c>
      <c r="H262" s="40">
        <f>VLOOKUP(Table266[[#This Row],[V2 avain]],Table2611[#All],5,FALSE)</f>
        <v>0</v>
      </c>
      <c r="I262" s="40">
        <f>VLOOKUP(Table266[[#This Row],[V2 avain]],Table2611[#All],6,FALSE)</f>
        <v>0</v>
      </c>
      <c r="J262" s="40" t="str">
        <f>VLOOKUP(Table266[[#This Row],[V2 avain]],Table2611[#All],7,FALSE)</f>
        <v>RESPONSE-1b</v>
      </c>
      <c r="K262" s="40" t="str">
        <f>VLOOKUP(Table266[[#This Row],[V2 avain]],Table2611[#All],8,FALSE)</f>
        <v>Vastaava</v>
      </c>
      <c r="L262" s="62" t="s">
        <v>249</v>
      </c>
      <c r="M262" s="62" t="s">
        <v>467</v>
      </c>
      <c r="N262" s="24"/>
      <c r="O262" s="2"/>
      <c r="P262" s="13"/>
    </row>
    <row r="263" spans="1:16" ht="13.95" customHeight="1" x14ac:dyDescent="0.3">
      <c r="A263" s="2"/>
      <c r="B263" s="23"/>
      <c r="C263" s="152" t="s">
        <v>1807</v>
      </c>
      <c r="D263" s="34" t="s">
        <v>250</v>
      </c>
      <c r="E263" s="39">
        <f>VLOOKUP(Table266[[#This Row],[V2 avain]],Table2611[#All],2,FALSE)</f>
        <v>0</v>
      </c>
      <c r="F263" s="40">
        <f>VLOOKUP(Table266[[#This Row],[V2 avain]],Table2611[#All],3,FALSE)</f>
        <v>0</v>
      </c>
      <c r="G263" s="40">
        <f>VLOOKUP(Table266[[#This Row],[V2 avain]],Table2611[#All],4,FALSE)</f>
        <v>0</v>
      </c>
      <c r="H263" s="40">
        <f>VLOOKUP(Table266[[#This Row],[V2 avain]],Table2611[#All],5,FALSE)</f>
        <v>0</v>
      </c>
      <c r="I263" s="40">
        <f>VLOOKUP(Table266[[#This Row],[V2 avain]],Table2611[#All],6,FALSE)</f>
        <v>0</v>
      </c>
      <c r="J263" s="40" t="str">
        <f>VLOOKUP(Table266[[#This Row],[V2 avain]],Table2611[#All],7,FALSE)</f>
        <v>RESPONSE-1c</v>
      </c>
      <c r="K263" s="40" t="str">
        <f>VLOOKUP(Table266[[#This Row],[V2 avain]],Table2611[#All],8,FALSE)</f>
        <v>Vastaava</v>
      </c>
      <c r="L263" s="62" t="s">
        <v>250</v>
      </c>
      <c r="M263" s="62" t="s">
        <v>469</v>
      </c>
      <c r="N263" s="24"/>
      <c r="O263" s="2"/>
      <c r="P263" s="13"/>
    </row>
    <row r="264" spans="1:16" ht="13.95" customHeight="1" x14ac:dyDescent="0.3">
      <c r="A264" s="2"/>
      <c r="B264" s="23"/>
      <c r="C264" s="152" t="s">
        <v>1808</v>
      </c>
      <c r="D264" s="34" t="s">
        <v>251</v>
      </c>
      <c r="E264" s="39">
        <f>VLOOKUP(Table266[[#This Row],[V2 avain]],Table2611[#All],2,FALSE)</f>
        <v>0</v>
      </c>
      <c r="F264" s="40">
        <f>VLOOKUP(Table266[[#This Row],[V2 avain]],Table2611[#All],3,FALSE)</f>
        <v>0</v>
      </c>
      <c r="G264" s="40">
        <f>VLOOKUP(Table266[[#This Row],[V2 avain]],Table2611[#All],4,FALSE)</f>
        <v>0</v>
      </c>
      <c r="H264" s="40">
        <f>VLOOKUP(Table266[[#This Row],[V2 avain]],Table2611[#All],5,FALSE)</f>
        <v>0</v>
      </c>
      <c r="I264" s="40">
        <f>VLOOKUP(Table266[[#This Row],[V2 avain]],Table2611[#All],6,FALSE)</f>
        <v>0</v>
      </c>
      <c r="J264" s="40" t="str">
        <f>VLOOKUP(Table266[[#This Row],[V2 avain]],Table2611[#All],7,FALSE)</f>
        <v>RESPONSE-1d</v>
      </c>
      <c r="K264" s="40" t="str">
        <f>VLOOKUP(Table266[[#This Row],[V2 avain]],Table2611[#All],8,FALSE)</f>
        <v>Vastaava</v>
      </c>
      <c r="L264" s="62" t="s">
        <v>251</v>
      </c>
      <c r="M264" s="62" t="s">
        <v>467</v>
      </c>
      <c r="N264" s="24"/>
      <c r="O264" s="2"/>
      <c r="P264" s="13"/>
    </row>
    <row r="265" spans="1:16" ht="13.95" customHeight="1" x14ac:dyDescent="0.3">
      <c r="A265" s="2"/>
      <c r="B265" s="23"/>
      <c r="C265" s="152" t="s">
        <v>1809</v>
      </c>
      <c r="D265" s="34" t="s">
        <v>252</v>
      </c>
      <c r="E265" s="39">
        <f>VLOOKUP(Table266[[#This Row],[V2 avain]],Table2611[#All],2,FALSE)</f>
        <v>0</v>
      </c>
      <c r="F265" s="40">
        <f>VLOOKUP(Table266[[#This Row],[V2 avain]],Table2611[#All],3,FALSE)</f>
        <v>0</v>
      </c>
      <c r="G265" s="40">
        <f>VLOOKUP(Table266[[#This Row],[V2 avain]],Table2611[#All],4,FALSE)</f>
        <v>0</v>
      </c>
      <c r="H265" s="40">
        <f>VLOOKUP(Table266[[#This Row],[V2 avain]],Table2611[#All],5,FALSE)</f>
        <v>0</v>
      </c>
      <c r="I265" s="40">
        <f>VLOOKUP(Table266[[#This Row],[V2 avain]],Table2611[#All],6,FALSE)</f>
        <v>0</v>
      </c>
      <c r="J265" s="40" t="str">
        <f>VLOOKUP(Table266[[#This Row],[V2 avain]],Table2611[#All],7,FALSE)</f>
        <v>RESPONSE-1e</v>
      </c>
      <c r="K265" s="40" t="str">
        <f>VLOOKUP(Table266[[#This Row],[V2 avain]],Table2611[#All],8,FALSE)</f>
        <v>Vastaava</v>
      </c>
      <c r="L265" s="62" t="s">
        <v>252</v>
      </c>
      <c r="M265" s="62" t="s">
        <v>469</v>
      </c>
      <c r="N265" s="24"/>
      <c r="O265" s="2"/>
      <c r="P265" s="13"/>
    </row>
    <row r="266" spans="1:16" ht="13.95" customHeight="1" x14ac:dyDescent="0.3">
      <c r="A266" s="2"/>
      <c r="B266" s="23"/>
      <c r="C266" s="152" t="s">
        <v>1810</v>
      </c>
      <c r="D266" s="34" t="s">
        <v>253</v>
      </c>
      <c r="E266" s="39">
        <f>VLOOKUP(Table266[[#This Row],[V2 avain]],Table2611[#All],2,FALSE)</f>
        <v>0</v>
      </c>
      <c r="F266" s="40">
        <f>VLOOKUP(Table266[[#This Row],[V2 avain]],Table2611[#All],3,FALSE)</f>
        <v>0</v>
      </c>
      <c r="G266" s="40">
        <f>VLOOKUP(Table266[[#This Row],[V2 avain]],Table2611[#All],4,FALSE)</f>
        <v>0</v>
      </c>
      <c r="H266" s="40">
        <f>VLOOKUP(Table266[[#This Row],[V2 avain]],Table2611[#All],5,FALSE)</f>
        <v>0</v>
      </c>
      <c r="I266" s="40">
        <f>VLOOKUP(Table266[[#This Row],[V2 avain]],Table2611[#All],6,FALSE)</f>
        <v>0</v>
      </c>
      <c r="J266" s="40" t="str">
        <f>VLOOKUP(Table266[[#This Row],[V2 avain]],Table2611[#All],7,FALSE)</f>
        <v>RESPONSE-1f</v>
      </c>
      <c r="K266" s="40" t="str">
        <f>VLOOKUP(Table266[[#This Row],[V2 avain]],Table2611[#All],8,FALSE)</f>
        <v>Vastaava</v>
      </c>
      <c r="L266" s="62" t="s">
        <v>253</v>
      </c>
      <c r="M266" s="62" t="s">
        <v>467</v>
      </c>
      <c r="N266" s="24"/>
      <c r="O266" s="2"/>
      <c r="P266" s="13"/>
    </row>
    <row r="267" spans="1:16" ht="13.95" customHeight="1" x14ac:dyDescent="0.3">
      <c r="A267" s="2"/>
      <c r="B267" s="23"/>
      <c r="C267" s="152" t="s">
        <v>1811</v>
      </c>
      <c r="D267" s="34" t="s">
        <v>254</v>
      </c>
      <c r="E267" s="39">
        <f>VLOOKUP(Table266[[#This Row],[V2 avain]],Table2611[#All],2,FALSE)</f>
        <v>0</v>
      </c>
      <c r="F267" s="40">
        <f>VLOOKUP(Table266[[#This Row],[V2 avain]],Table2611[#All],3,FALSE)</f>
        <v>0</v>
      </c>
      <c r="G267" s="40">
        <f>VLOOKUP(Table266[[#This Row],[V2 avain]],Table2611[#All],4,FALSE)</f>
        <v>0</v>
      </c>
      <c r="H267" s="40">
        <f>VLOOKUP(Table266[[#This Row],[V2 avain]],Table2611[#All],5,FALSE)</f>
        <v>0</v>
      </c>
      <c r="I267" s="40">
        <f>VLOOKUP(Table266[[#This Row],[V2 avain]],Table2611[#All],6,FALSE)</f>
        <v>0</v>
      </c>
      <c r="J267" s="40" t="str">
        <f>VLOOKUP(Table266[[#This Row],[V2 avain]],Table2611[#All],7,FALSE)</f>
        <v>RESPONSE-2a</v>
      </c>
      <c r="K267" s="40" t="str">
        <f>VLOOKUP(Table266[[#This Row],[V2 avain]],Table2611[#All],8,FALSE)</f>
        <v>Vastaava</v>
      </c>
      <c r="L267" s="62" t="s">
        <v>254</v>
      </c>
      <c r="M267" s="62" t="s">
        <v>467</v>
      </c>
      <c r="N267" s="24"/>
      <c r="O267" s="2"/>
      <c r="P267" s="13"/>
    </row>
    <row r="268" spans="1:16" ht="13.95" customHeight="1" x14ac:dyDescent="0.3">
      <c r="A268" s="2"/>
      <c r="B268" s="23"/>
      <c r="C268" s="152" t="s">
        <v>1812</v>
      </c>
      <c r="D268" s="34" t="s">
        <v>255</v>
      </c>
      <c r="E268" s="39">
        <f>VLOOKUP(Table266[[#This Row],[V2 avain]],Table2611[#All],2,FALSE)</f>
        <v>0</v>
      </c>
      <c r="F268" s="40">
        <f>VLOOKUP(Table266[[#This Row],[V2 avain]],Table2611[#All],3,FALSE)</f>
        <v>0</v>
      </c>
      <c r="G268" s="40">
        <f>VLOOKUP(Table266[[#This Row],[V2 avain]],Table2611[#All],4,FALSE)</f>
        <v>0</v>
      </c>
      <c r="H268" s="40">
        <f>VLOOKUP(Table266[[#This Row],[V2 avain]],Table2611[#All],5,FALSE)</f>
        <v>0</v>
      </c>
      <c r="I268" s="40">
        <f>VLOOKUP(Table266[[#This Row],[V2 avain]],Table2611[#All],6,FALSE)</f>
        <v>0</v>
      </c>
      <c r="J268" s="40" t="str">
        <f>VLOOKUP(Table266[[#This Row],[V2 avain]],Table2611[#All],7,FALSE)</f>
        <v>RESPONSE-2b</v>
      </c>
      <c r="K268" s="40" t="str">
        <f>VLOOKUP(Table266[[#This Row],[V2 avain]],Table2611[#All],8,FALSE)</f>
        <v>Vastaava</v>
      </c>
      <c r="L268" s="62" t="s">
        <v>255</v>
      </c>
      <c r="M268" s="62" t="s">
        <v>467</v>
      </c>
      <c r="N268" s="24"/>
      <c r="O268" s="2"/>
      <c r="P268" s="13"/>
    </row>
    <row r="269" spans="1:16" ht="13.95" customHeight="1" x14ac:dyDescent="0.3">
      <c r="A269" s="2"/>
      <c r="B269" s="23"/>
      <c r="C269" s="152" t="s">
        <v>1813</v>
      </c>
      <c r="D269" s="34" t="s">
        <v>256</v>
      </c>
      <c r="E269" s="39">
        <f>VLOOKUP(Table266[[#This Row],[V2 avain]],Table2611[#All],2,FALSE)</f>
        <v>0</v>
      </c>
      <c r="F269" s="40">
        <f>VLOOKUP(Table266[[#This Row],[V2 avain]],Table2611[#All],3,FALSE)</f>
        <v>0</v>
      </c>
      <c r="G269" s="40">
        <f>VLOOKUP(Table266[[#This Row],[V2 avain]],Table2611[#All],4,FALSE)</f>
        <v>0</v>
      </c>
      <c r="H269" s="40">
        <f>VLOOKUP(Table266[[#This Row],[V2 avain]],Table2611[#All],5,FALSE)</f>
        <v>0</v>
      </c>
      <c r="I269" s="40">
        <f>VLOOKUP(Table266[[#This Row],[V2 avain]],Table2611[#All],6,FALSE)</f>
        <v>0</v>
      </c>
      <c r="J269" s="40" t="str">
        <f>VLOOKUP(Table266[[#This Row],[V2 avain]],Table2611[#All],7,FALSE)</f>
        <v>RESPONSE-2c</v>
      </c>
      <c r="K269" s="40" t="str">
        <f>VLOOKUP(Table266[[#This Row],[V2 avain]],Table2611[#All],8,FALSE)</f>
        <v>Vastaava</v>
      </c>
      <c r="L269" s="62" t="s">
        <v>256</v>
      </c>
      <c r="M269" s="62" t="s">
        <v>467</v>
      </c>
      <c r="N269" s="24"/>
      <c r="O269" s="2"/>
      <c r="P269" s="13"/>
    </row>
    <row r="270" spans="1:16" ht="13.95" customHeight="1" x14ac:dyDescent="0.3">
      <c r="A270" s="2"/>
      <c r="B270" s="23"/>
      <c r="C270" s="152" t="s">
        <v>1814</v>
      </c>
      <c r="D270" s="34" t="s">
        <v>257</v>
      </c>
      <c r="E270" s="39">
        <f>VLOOKUP(Table266[[#This Row],[V2 avain]],Table2611[#All],2,FALSE)</f>
        <v>0</v>
      </c>
      <c r="F270" s="40">
        <f>VLOOKUP(Table266[[#This Row],[V2 avain]],Table2611[#All],3,FALSE)</f>
        <v>0</v>
      </c>
      <c r="G270" s="40">
        <f>VLOOKUP(Table266[[#This Row],[V2 avain]],Table2611[#All],4,FALSE)</f>
        <v>0</v>
      </c>
      <c r="H270" s="40">
        <f>VLOOKUP(Table266[[#This Row],[V2 avain]],Table2611[#All],5,FALSE)</f>
        <v>0</v>
      </c>
      <c r="I270" s="40">
        <f>VLOOKUP(Table266[[#This Row],[V2 avain]],Table2611[#All],6,FALSE)</f>
        <v>0</v>
      </c>
      <c r="J270" s="40" t="str">
        <f>VLOOKUP(Table266[[#This Row],[V2 avain]],Table2611[#All],7,FALSE)</f>
        <v>RESPONSE-2e</v>
      </c>
      <c r="K270" s="40" t="str">
        <f>VLOOKUP(Table266[[#This Row],[V2 avain]],Table2611[#All],8,FALSE)</f>
        <v>Vastaava</v>
      </c>
      <c r="L270" s="62" t="s">
        <v>257</v>
      </c>
      <c r="M270" s="62" t="s">
        <v>467</v>
      </c>
      <c r="N270" s="24"/>
      <c r="O270" s="2"/>
      <c r="P270" s="13"/>
    </row>
    <row r="271" spans="1:16" ht="13.95" customHeight="1" x14ac:dyDescent="0.3">
      <c r="A271" s="2"/>
      <c r="B271" s="23"/>
      <c r="C271" s="152" t="s">
        <v>1815</v>
      </c>
      <c r="D271" s="34" t="s">
        <v>258</v>
      </c>
      <c r="E271" s="39">
        <f>VLOOKUP(Table266[[#This Row],[V2 avain]],Table2611[#All],2,FALSE)</f>
        <v>0</v>
      </c>
      <c r="F271" s="40">
        <f>VLOOKUP(Table266[[#This Row],[V2 avain]],Table2611[#All],3,FALSE)</f>
        <v>0</v>
      </c>
      <c r="G271" s="40">
        <f>VLOOKUP(Table266[[#This Row],[V2 avain]],Table2611[#All],4,FALSE)</f>
        <v>0</v>
      </c>
      <c r="H271" s="40">
        <f>VLOOKUP(Table266[[#This Row],[V2 avain]],Table2611[#All],5,FALSE)</f>
        <v>0</v>
      </c>
      <c r="I271" s="40">
        <f>VLOOKUP(Table266[[#This Row],[V2 avain]],Table2611[#All],6,FALSE)</f>
        <v>0</v>
      </c>
      <c r="J271" s="40" t="str">
        <f>VLOOKUP(Table266[[#This Row],[V2 avain]],Table2611[#All],7,FALSE)</f>
        <v>RESPONSE-2d</v>
      </c>
      <c r="K271" s="40" t="str">
        <f>VLOOKUP(Table266[[#This Row],[V2 avain]],Table2611[#All],8,FALSE)</f>
        <v>Vastaava</v>
      </c>
      <c r="L271" s="62" t="s">
        <v>258</v>
      </c>
      <c r="M271" s="62" t="s">
        <v>467</v>
      </c>
      <c r="N271" s="24"/>
      <c r="O271" s="2"/>
      <c r="P271" s="13"/>
    </row>
    <row r="272" spans="1:16" ht="13.95" customHeight="1" x14ac:dyDescent="0.3">
      <c r="A272" s="2"/>
      <c r="B272" s="23"/>
      <c r="C272" s="152" t="s">
        <v>1816</v>
      </c>
      <c r="D272" s="34" t="s">
        <v>259</v>
      </c>
      <c r="E272" s="39">
        <f>VLOOKUP(Table266[[#This Row],[V2 avain]],Table2611[#All],2,FALSE)</f>
        <v>0</v>
      </c>
      <c r="F272" s="40">
        <f>VLOOKUP(Table266[[#This Row],[V2 avain]],Table2611[#All],3,FALSE)</f>
        <v>0</v>
      </c>
      <c r="G272" s="40">
        <f>VLOOKUP(Table266[[#This Row],[V2 avain]],Table2611[#All],4,FALSE)</f>
        <v>0</v>
      </c>
      <c r="H272" s="40">
        <f>VLOOKUP(Table266[[#This Row],[V2 avain]],Table2611[#All],5,FALSE)</f>
        <v>0</v>
      </c>
      <c r="I272" s="40">
        <f>VLOOKUP(Table266[[#This Row],[V2 avain]],Table2611[#All],6,FALSE)</f>
        <v>0</v>
      </c>
      <c r="J272" s="40" t="str">
        <f>VLOOKUP(Table266[[#This Row],[V2 avain]],Table2611[#All],7,FALSE)</f>
        <v>RESPONSE-2f</v>
      </c>
      <c r="K272" s="40" t="str">
        <f>VLOOKUP(Table266[[#This Row],[V2 avain]],Table2611[#All],8,FALSE)</f>
        <v>Vastaava</v>
      </c>
      <c r="L272" s="62" t="s">
        <v>259</v>
      </c>
      <c r="M272" s="62" t="s">
        <v>469</v>
      </c>
      <c r="N272" s="24"/>
      <c r="O272" s="2"/>
      <c r="P272" s="13"/>
    </row>
    <row r="273" spans="1:16" ht="13.95" customHeight="1" x14ac:dyDescent="0.3">
      <c r="A273" s="2"/>
      <c r="B273" s="23"/>
      <c r="C273" s="152" t="s">
        <v>1817</v>
      </c>
      <c r="D273" s="34" t="s">
        <v>260</v>
      </c>
      <c r="E273" s="39">
        <f>VLOOKUP(Table266[[#This Row],[V2 avain]],Table2611[#All],2,FALSE)</f>
        <v>0</v>
      </c>
      <c r="F273" s="40">
        <f>VLOOKUP(Table266[[#This Row],[V2 avain]],Table2611[#All],3,FALSE)</f>
        <v>0</v>
      </c>
      <c r="G273" s="40">
        <f>VLOOKUP(Table266[[#This Row],[V2 avain]],Table2611[#All],4,FALSE)</f>
        <v>0</v>
      </c>
      <c r="H273" s="40">
        <f>VLOOKUP(Table266[[#This Row],[V2 avain]],Table2611[#All],5,FALSE)</f>
        <v>0</v>
      </c>
      <c r="I273" s="40">
        <f>VLOOKUP(Table266[[#This Row],[V2 avain]],Table2611[#All],6,FALSE)</f>
        <v>0</v>
      </c>
      <c r="J273" s="40" t="str">
        <f>VLOOKUP(Table266[[#This Row],[V2 avain]],Table2611[#All],7,FALSE)</f>
        <v>RESPONSE-2g</v>
      </c>
      <c r="K273" s="40" t="str">
        <f>VLOOKUP(Table266[[#This Row],[V2 avain]],Table2611[#All],8,FALSE)</f>
        <v>Vastaava</v>
      </c>
      <c r="L273" s="62" t="s">
        <v>260</v>
      </c>
      <c r="M273" s="62" t="s">
        <v>469</v>
      </c>
      <c r="N273" s="24"/>
      <c r="O273" s="2"/>
      <c r="P273" s="13"/>
    </row>
    <row r="274" spans="1:16" ht="13.95" customHeight="1" x14ac:dyDescent="0.3">
      <c r="A274" s="2"/>
      <c r="B274" s="23"/>
      <c r="C274" s="152" t="s">
        <v>1818</v>
      </c>
      <c r="D274" s="34" t="s">
        <v>261</v>
      </c>
      <c r="E274" s="39">
        <f>VLOOKUP(Table266[[#This Row],[V2 avain]],Table2611[#All],2,FALSE)</f>
        <v>0</v>
      </c>
      <c r="F274" s="40">
        <f>VLOOKUP(Table266[[#This Row],[V2 avain]],Table2611[#All],3,FALSE)</f>
        <v>0</v>
      </c>
      <c r="G274" s="40">
        <f>VLOOKUP(Table266[[#This Row],[V2 avain]],Table2611[#All],4,FALSE)</f>
        <v>0</v>
      </c>
      <c r="H274" s="40">
        <f>VLOOKUP(Table266[[#This Row],[V2 avain]],Table2611[#All],5,FALSE)</f>
        <v>0</v>
      </c>
      <c r="I274" s="40">
        <f>VLOOKUP(Table266[[#This Row],[V2 avain]],Table2611[#All],6,FALSE)</f>
        <v>0</v>
      </c>
      <c r="J274" s="40" t="str">
        <f>VLOOKUP(Table266[[#This Row],[V2 avain]],Table2611[#All],7,FALSE)</f>
        <v>RESPONSE-2h</v>
      </c>
      <c r="K274" s="40" t="str">
        <f>VLOOKUP(Table266[[#This Row],[V2 avain]],Table2611[#All],8,FALSE)</f>
        <v>Vastaava</v>
      </c>
      <c r="L274" s="62" t="s">
        <v>261</v>
      </c>
      <c r="M274" s="62" t="s">
        <v>467</v>
      </c>
      <c r="N274" s="24"/>
      <c r="O274" s="2"/>
      <c r="P274" s="13"/>
    </row>
    <row r="275" spans="1:16" ht="13.95" customHeight="1" x14ac:dyDescent="0.3">
      <c r="A275" s="2"/>
      <c r="B275" s="23"/>
      <c r="C275" s="152" t="s">
        <v>1819</v>
      </c>
      <c r="D275" s="34" t="s">
        <v>262</v>
      </c>
      <c r="E275" s="39">
        <f>VLOOKUP(Table266[[#This Row],[V2 avain]],Table2611[#All],2,FALSE)</f>
        <v>0</v>
      </c>
      <c r="F275" s="40">
        <f>VLOOKUP(Table266[[#This Row],[V2 avain]],Table2611[#All],3,FALSE)</f>
        <v>0</v>
      </c>
      <c r="G275" s="40">
        <f>VLOOKUP(Table266[[#This Row],[V2 avain]],Table2611[#All],4,FALSE)</f>
        <v>0</v>
      </c>
      <c r="H275" s="40">
        <f>VLOOKUP(Table266[[#This Row],[V2 avain]],Table2611[#All],5,FALSE)</f>
        <v>0</v>
      </c>
      <c r="I275" s="40">
        <f>VLOOKUP(Table266[[#This Row],[V2 avain]],Table2611[#All],6,FALSE)</f>
        <v>0</v>
      </c>
      <c r="J275" s="40" t="str">
        <f>VLOOKUP(Table266[[#This Row],[V2 avain]],Table2611[#All],7,FALSE)</f>
        <v>RESPONSE-2i</v>
      </c>
      <c r="K275" s="40" t="str">
        <f>VLOOKUP(Table266[[#This Row],[V2 avain]],Table2611[#All],8,FALSE)</f>
        <v>Vastaava</v>
      </c>
      <c r="L275" s="62" t="s">
        <v>262</v>
      </c>
      <c r="M275" s="62" t="s">
        <v>469</v>
      </c>
      <c r="N275" s="24"/>
      <c r="O275" s="2"/>
      <c r="P275" s="13"/>
    </row>
    <row r="276" spans="1:16" ht="13.95" customHeight="1" x14ac:dyDescent="0.3">
      <c r="A276" s="2"/>
      <c r="B276" s="23"/>
      <c r="C276" s="152" t="s">
        <v>1820</v>
      </c>
      <c r="D276" s="34" t="s">
        <v>263</v>
      </c>
      <c r="E276" s="39">
        <f>VLOOKUP(Table266[[#This Row],[V2 avain]],Table2611[#All],2,FALSE)</f>
        <v>0</v>
      </c>
      <c r="F276" s="40">
        <f>VLOOKUP(Table266[[#This Row],[V2 avain]],Table2611[#All],3,FALSE)</f>
        <v>0</v>
      </c>
      <c r="G276" s="40">
        <f>VLOOKUP(Table266[[#This Row],[V2 avain]],Table2611[#All],4,FALSE)</f>
        <v>0</v>
      </c>
      <c r="H276" s="40">
        <f>VLOOKUP(Table266[[#This Row],[V2 avain]],Table2611[#All],5,FALSE)</f>
        <v>0</v>
      </c>
      <c r="I276" s="40">
        <f>VLOOKUP(Table266[[#This Row],[V2 avain]],Table2611[#All],6,FALSE)</f>
        <v>0</v>
      </c>
      <c r="J276" s="40" t="str">
        <f>VLOOKUP(Table266[[#This Row],[V2 avain]],Table2611[#All],7,FALSE)</f>
        <v>RESPONSE-3a</v>
      </c>
      <c r="K276" s="40" t="str">
        <f>VLOOKUP(Table266[[#This Row],[V2 avain]],Table2611[#All],8,FALSE)</f>
        <v>Vastaava</v>
      </c>
      <c r="L276" s="62" t="s">
        <v>263</v>
      </c>
      <c r="M276" s="62" t="s">
        <v>469</v>
      </c>
      <c r="N276" s="24"/>
      <c r="O276" s="2"/>
      <c r="P276" s="13"/>
    </row>
    <row r="277" spans="1:16" ht="13.95" customHeight="1" x14ac:dyDescent="0.3">
      <c r="A277" s="2"/>
      <c r="B277" s="23"/>
      <c r="C277" s="152" t="s">
        <v>1821</v>
      </c>
      <c r="D277" s="34" t="s">
        <v>264</v>
      </c>
      <c r="E277" s="39">
        <f>VLOOKUP(Table266[[#This Row],[V2 avain]],Table2611[#All],2,FALSE)</f>
        <v>0</v>
      </c>
      <c r="F277" s="40">
        <f>VLOOKUP(Table266[[#This Row],[V2 avain]],Table2611[#All],3,FALSE)</f>
        <v>0</v>
      </c>
      <c r="G277" s="40">
        <f>VLOOKUP(Table266[[#This Row],[V2 avain]],Table2611[#All],4,FALSE)</f>
        <v>0</v>
      </c>
      <c r="H277" s="40">
        <f>VLOOKUP(Table266[[#This Row],[V2 avain]],Table2611[#All],5,FALSE)</f>
        <v>0</v>
      </c>
      <c r="I277" s="40">
        <f>VLOOKUP(Table266[[#This Row],[V2 avain]],Table2611[#All],6,FALSE)</f>
        <v>0</v>
      </c>
      <c r="J277" s="40" t="str">
        <f>VLOOKUP(Table266[[#This Row],[V2 avain]],Table2611[#All],7,FALSE)</f>
        <v>RESPONSE-3b</v>
      </c>
      <c r="K277" s="40" t="str">
        <f>VLOOKUP(Table266[[#This Row],[V2 avain]],Table2611[#All],8,FALSE)</f>
        <v>Vastaava</v>
      </c>
      <c r="L277" s="62" t="s">
        <v>264</v>
      </c>
      <c r="M277" s="62" t="s">
        <v>469</v>
      </c>
      <c r="N277" s="24"/>
      <c r="O277" s="2"/>
      <c r="P277" s="13"/>
    </row>
    <row r="278" spans="1:16" ht="13.95" customHeight="1" x14ac:dyDescent="0.3">
      <c r="A278" s="2"/>
      <c r="B278" s="23"/>
      <c r="C278" s="152" t="s">
        <v>1822</v>
      </c>
      <c r="D278" s="34" t="s">
        <v>265</v>
      </c>
      <c r="E278" s="39">
        <f>VLOOKUP(Table266[[#This Row],[V2 avain]],Table2611[#All],2,FALSE)</f>
        <v>0</v>
      </c>
      <c r="F278" s="40">
        <f>VLOOKUP(Table266[[#This Row],[V2 avain]],Table2611[#All],3,FALSE)</f>
        <v>0</v>
      </c>
      <c r="G278" s="40">
        <f>VLOOKUP(Table266[[#This Row],[V2 avain]],Table2611[#All],4,FALSE)</f>
        <v>0</v>
      </c>
      <c r="H278" s="40">
        <f>VLOOKUP(Table266[[#This Row],[V2 avain]],Table2611[#All],5,FALSE)</f>
        <v>0</v>
      </c>
      <c r="I278" s="40">
        <f>VLOOKUP(Table266[[#This Row],[V2 avain]],Table2611[#All],6,FALSE)</f>
        <v>0</v>
      </c>
      <c r="J278" s="40" t="str">
        <f>VLOOKUP(Table266[[#This Row],[V2 avain]],Table2611[#All],7,FALSE)</f>
        <v>RESPONSE-3c</v>
      </c>
      <c r="K278" s="40" t="str">
        <f>VLOOKUP(Table266[[#This Row],[V2 avain]],Table2611[#All],8,FALSE)</f>
        <v>Vastaava</v>
      </c>
      <c r="L278" s="62" t="s">
        <v>265</v>
      </c>
      <c r="M278" s="62" t="s">
        <v>467</v>
      </c>
      <c r="N278" s="24"/>
      <c r="O278" s="2"/>
      <c r="P278" s="13"/>
    </row>
    <row r="279" spans="1:16" ht="13.95" customHeight="1" x14ac:dyDescent="0.3">
      <c r="A279" s="2"/>
      <c r="B279" s="23"/>
      <c r="C279" s="152" t="s">
        <v>1823</v>
      </c>
      <c r="D279" s="34" t="s">
        <v>266</v>
      </c>
      <c r="E279" s="39">
        <f>VLOOKUP(Table266[[#This Row],[V2 avain]],Table2611[#All],2,FALSE)</f>
        <v>0</v>
      </c>
      <c r="F279" s="40">
        <f>VLOOKUP(Table266[[#This Row],[V2 avain]],Table2611[#All],3,FALSE)</f>
        <v>0</v>
      </c>
      <c r="G279" s="40">
        <f>VLOOKUP(Table266[[#This Row],[V2 avain]],Table2611[#All],4,FALSE)</f>
        <v>0</v>
      </c>
      <c r="H279" s="40">
        <f>VLOOKUP(Table266[[#This Row],[V2 avain]],Table2611[#All],5,FALSE)</f>
        <v>0</v>
      </c>
      <c r="I279" s="40">
        <f>VLOOKUP(Table266[[#This Row],[V2 avain]],Table2611[#All],6,FALSE)</f>
        <v>0</v>
      </c>
      <c r="J279" s="40" t="str">
        <f>VLOOKUP(Table266[[#This Row],[V2 avain]],Table2611[#All],7,FALSE)</f>
        <v>RESPONSE-3d</v>
      </c>
      <c r="K279" s="40" t="str">
        <f>VLOOKUP(Table266[[#This Row],[V2 avain]],Table2611[#All],8,FALSE)</f>
        <v>Vastaava</v>
      </c>
      <c r="L279" s="62" t="s">
        <v>266</v>
      </c>
      <c r="M279" s="62" t="s">
        <v>467</v>
      </c>
      <c r="N279" s="24"/>
      <c r="O279" s="2"/>
      <c r="P279" s="13"/>
    </row>
    <row r="280" spans="1:16" ht="13.95" customHeight="1" x14ac:dyDescent="0.3">
      <c r="A280" s="2"/>
      <c r="B280" s="23"/>
      <c r="C280" s="152" t="s">
        <v>1824</v>
      </c>
      <c r="D280" s="34" t="s">
        <v>267</v>
      </c>
      <c r="E280" s="39">
        <f>VLOOKUP(Table266[[#This Row],[V2 avain]],Table2611[#All],2,FALSE)</f>
        <v>0</v>
      </c>
      <c r="F280" s="40">
        <f>VLOOKUP(Table266[[#This Row],[V2 avain]],Table2611[#All],3,FALSE)</f>
        <v>0</v>
      </c>
      <c r="G280" s="40">
        <f>VLOOKUP(Table266[[#This Row],[V2 avain]],Table2611[#All],4,FALSE)</f>
        <v>0</v>
      </c>
      <c r="H280" s="40">
        <f>VLOOKUP(Table266[[#This Row],[V2 avain]],Table2611[#All],5,FALSE)</f>
        <v>0</v>
      </c>
      <c r="I280" s="40">
        <f>VLOOKUP(Table266[[#This Row],[V2 avain]],Table2611[#All],6,FALSE)</f>
        <v>0</v>
      </c>
      <c r="J280" s="40" t="str">
        <f>VLOOKUP(Table266[[#This Row],[V2 avain]],Table2611[#All],7,FALSE)</f>
        <v>RESPONSE-3e</v>
      </c>
      <c r="K280" s="40" t="str">
        <f>VLOOKUP(Table266[[#This Row],[V2 avain]],Table2611[#All],8,FALSE)</f>
        <v>Vastaava</v>
      </c>
      <c r="L280" s="62" t="s">
        <v>267</v>
      </c>
      <c r="M280" s="62" t="s">
        <v>469</v>
      </c>
      <c r="N280" s="24"/>
      <c r="O280" s="2"/>
      <c r="P280" s="13"/>
    </row>
    <row r="281" spans="1:16" ht="13.95" customHeight="1" x14ac:dyDescent="0.3">
      <c r="A281" s="2"/>
      <c r="B281" s="23"/>
      <c r="C281" s="152" t="s">
        <v>1825</v>
      </c>
      <c r="D281" s="34" t="s">
        <v>268</v>
      </c>
      <c r="E281" s="39" t="e">
        <f>VLOOKUP(Table266[[#This Row],[V2 avain]],Table2611[#All],2,FALSE)</f>
        <v>#N/A</v>
      </c>
      <c r="F281" s="40" t="e">
        <f>VLOOKUP(Table266[[#This Row],[V2 avain]],Table2611[#All],3,FALSE)</f>
        <v>#N/A</v>
      </c>
      <c r="G281" s="40" t="e">
        <f>VLOOKUP(Table266[[#This Row],[V2 avain]],Table2611[#All],4,FALSE)</f>
        <v>#N/A</v>
      </c>
      <c r="H281" s="40" t="e">
        <f>VLOOKUP(Table266[[#This Row],[V2 avain]],Table2611[#All],5,FALSE)</f>
        <v>#N/A</v>
      </c>
      <c r="I281" s="40" t="e">
        <f>VLOOKUP(Table266[[#This Row],[V2 avain]],Table2611[#All],6,FALSE)</f>
        <v>#N/A</v>
      </c>
      <c r="J281" s="40" t="e">
        <f>VLOOKUP(Table266[[#This Row],[V2 avain]],Table2611[#All],7,FALSE)</f>
        <v>#N/A</v>
      </c>
      <c r="K281" s="40" t="e">
        <f>VLOOKUP(Table266[[#This Row],[V2 avain]],Table2611[#All],8,FALSE)</f>
        <v>#N/A</v>
      </c>
      <c r="L281" s="62"/>
      <c r="M281" s="62" t="s">
        <v>468</v>
      </c>
      <c r="N281" s="24"/>
      <c r="O281" s="2"/>
      <c r="P281" s="13"/>
    </row>
    <row r="282" spans="1:16" ht="13.95" customHeight="1" x14ac:dyDescent="0.3">
      <c r="A282" s="2"/>
      <c r="B282" s="23"/>
      <c r="C282" s="152" t="s">
        <v>1826</v>
      </c>
      <c r="D282" s="34" t="s">
        <v>269</v>
      </c>
      <c r="E282" s="39">
        <f>VLOOKUP(Table266[[#This Row],[V2 avain]],Table2611[#All],2,FALSE)</f>
        <v>0</v>
      </c>
      <c r="F282" s="40">
        <f>VLOOKUP(Table266[[#This Row],[V2 avain]],Table2611[#All],3,FALSE)</f>
        <v>0</v>
      </c>
      <c r="G282" s="40">
        <f>VLOOKUP(Table266[[#This Row],[V2 avain]],Table2611[#All],4,FALSE)</f>
        <v>0</v>
      </c>
      <c r="H282" s="40">
        <f>VLOOKUP(Table266[[#This Row],[V2 avain]],Table2611[#All],5,FALSE)</f>
        <v>0</v>
      </c>
      <c r="I282" s="40">
        <f>VLOOKUP(Table266[[#This Row],[V2 avain]],Table2611[#All],6,FALSE)</f>
        <v>0</v>
      </c>
      <c r="J282" s="40" t="str">
        <f>VLOOKUP(Table266[[#This Row],[V2 avain]],Table2611[#All],7,FALSE)</f>
        <v>RESPONSE-3f</v>
      </c>
      <c r="K282" s="40" t="str">
        <f>VLOOKUP(Table266[[#This Row],[V2 avain]],Table2611[#All],8,FALSE)</f>
        <v>Vastaava</v>
      </c>
      <c r="L282" s="62" t="s">
        <v>268</v>
      </c>
      <c r="M282" s="62" t="s">
        <v>469</v>
      </c>
      <c r="N282" s="24"/>
      <c r="O282" s="2"/>
      <c r="P282" s="13"/>
    </row>
    <row r="283" spans="1:16" ht="13.95" customHeight="1" x14ac:dyDescent="0.3">
      <c r="A283" s="2"/>
      <c r="B283" s="23"/>
      <c r="C283" s="152" t="s">
        <v>1827</v>
      </c>
      <c r="D283" s="34" t="s">
        <v>270</v>
      </c>
      <c r="E283" s="39">
        <f>VLOOKUP(Table266[[#This Row],[V2 avain]],Table2611[#All],2,FALSE)</f>
        <v>0</v>
      </c>
      <c r="F283" s="40">
        <f>VLOOKUP(Table266[[#This Row],[V2 avain]],Table2611[#All],3,FALSE)</f>
        <v>0</v>
      </c>
      <c r="G283" s="40">
        <f>VLOOKUP(Table266[[#This Row],[V2 avain]],Table2611[#All],4,FALSE)</f>
        <v>0</v>
      </c>
      <c r="H283" s="40">
        <f>VLOOKUP(Table266[[#This Row],[V2 avain]],Table2611[#All],5,FALSE)</f>
        <v>0</v>
      </c>
      <c r="I283" s="40">
        <f>VLOOKUP(Table266[[#This Row],[V2 avain]],Table2611[#All],6,FALSE)</f>
        <v>0</v>
      </c>
      <c r="J283" s="40" t="str">
        <f>VLOOKUP(Table266[[#This Row],[V2 avain]],Table2611[#All],7,FALSE)</f>
        <v>RESPONSE-3g</v>
      </c>
      <c r="K283" s="40" t="str">
        <f>VLOOKUP(Table266[[#This Row],[V2 avain]],Table2611[#All],8,FALSE)</f>
        <v>Vastaava</v>
      </c>
      <c r="L283" s="62" t="s">
        <v>269</v>
      </c>
      <c r="M283" s="62" t="s">
        <v>469</v>
      </c>
      <c r="N283" s="24"/>
      <c r="O283" s="2"/>
      <c r="P283" s="13"/>
    </row>
    <row r="284" spans="1:16" ht="13.95" customHeight="1" x14ac:dyDescent="0.3">
      <c r="A284" s="2"/>
      <c r="B284" s="23"/>
      <c r="C284" s="152" t="s">
        <v>1828</v>
      </c>
      <c r="D284" s="34" t="s">
        <v>271</v>
      </c>
      <c r="E284" s="39">
        <f>VLOOKUP(Table266[[#This Row],[V2 avain]],Table2611[#All],2,FALSE)</f>
        <v>0</v>
      </c>
      <c r="F284" s="40">
        <f>VLOOKUP(Table266[[#This Row],[V2 avain]],Table2611[#All],3,FALSE)</f>
        <v>0</v>
      </c>
      <c r="G284" s="40">
        <f>VLOOKUP(Table266[[#This Row],[V2 avain]],Table2611[#All],4,FALSE)</f>
        <v>0</v>
      </c>
      <c r="H284" s="40">
        <f>VLOOKUP(Table266[[#This Row],[V2 avain]],Table2611[#All],5,FALSE)</f>
        <v>0</v>
      </c>
      <c r="I284" s="40">
        <f>VLOOKUP(Table266[[#This Row],[V2 avain]],Table2611[#All],6,FALSE)</f>
        <v>0</v>
      </c>
      <c r="J284" s="40" t="str">
        <f>VLOOKUP(Table266[[#This Row],[V2 avain]],Table2611[#All],7,FALSE)</f>
        <v>RESPONSE-3g</v>
      </c>
      <c r="K284" s="40" t="str">
        <f>VLOOKUP(Table266[[#This Row],[V2 avain]],Table2611[#All],8,FALSE)</f>
        <v>Vastaava</v>
      </c>
      <c r="L284" s="62" t="s">
        <v>270</v>
      </c>
      <c r="M284" s="62" t="s">
        <v>469</v>
      </c>
      <c r="N284" s="24"/>
      <c r="O284" s="2"/>
      <c r="P284" s="13"/>
    </row>
    <row r="285" spans="1:16" ht="13.95" customHeight="1" x14ac:dyDescent="0.3">
      <c r="A285" s="2"/>
      <c r="B285" s="23"/>
      <c r="C285" s="152" t="s">
        <v>1829</v>
      </c>
      <c r="D285" s="34" t="s">
        <v>272</v>
      </c>
      <c r="E285" s="39">
        <f>VLOOKUP(Table266[[#This Row],[V2 avain]],Table2611[#All],2,FALSE)</f>
        <v>0</v>
      </c>
      <c r="F285" s="40">
        <f>VLOOKUP(Table266[[#This Row],[V2 avain]],Table2611[#All],3,FALSE)</f>
        <v>0</v>
      </c>
      <c r="G285" s="40">
        <f>VLOOKUP(Table266[[#This Row],[V2 avain]],Table2611[#All],4,FALSE)</f>
        <v>0</v>
      </c>
      <c r="H285" s="40">
        <f>VLOOKUP(Table266[[#This Row],[V2 avain]],Table2611[#All],5,FALSE)</f>
        <v>0</v>
      </c>
      <c r="I285" s="40">
        <f>VLOOKUP(Table266[[#This Row],[V2 avain]],Table2611[#All],6,FALSE)</f>
        <v>0</v>
      </c>
      <c r="J285" s="40" t="str">
        <f>VLOOKUP(Table266[[#This Row],[V2 avain]],Table2611[#All],7,FALSE)</f>
        <v>RESPONSE-3h</v>
      </c>
      <c r="K285" s="40" t="str">
        <f>VLOOKUP(Table266[[#This Row],[V2 avain]],Table2611[#All],8,FALSE)</f>
        <v>Vastaava</v>
      </c>
      <c r="L285" s="62" t="s">
        <v>271</v>
      </c>
      <c r="M285" s="62" t="s">
        <v>469</v>
      </c>
      <c r="N285" s="24"/>
      <c r="O285" s="2"/>
      <c r="P285" s="13"/>
    </row>
    <row r="286" spans="1:16" ht="13.95" customHeight="1" x14ac:dyDescent="0.3">
      <c r="A286" s="2"/>
      <c r="B286" s="23"/>
      <c r="C286" s="152" t="s">
        <v>1830</v>
      </c>
      <c r="D286" s="34" t="s">
        <v>273</v>
      </c>
      <c r="E286" s="39">
        <f>VLOOKUP(Table266[[#This Row],[V2 avain]],Table2611[#All],2,FALSE)</f>
        <v>0</v>
      </c>
      <c r="F286" s="40">
        <f>VLOOKUP(Table266[[#This Row],[V2 avain]],Table2611[#All],3,FALSE)</f>
        <v>0</v>
      </c>
      <c r="G286" s="40">
        <f>VLOOKUP(Table266[[#This Row],[V2 avain]],Table2611[#All],4,FALSE)</f>
        <v>0</v>
      </c>
      <c r="H286" s="40">
        <f>VLOOKUP(Table266[[#This Row],[V2 avain]],Table2611[#All],5,FALSE)</f>
        <v>0</v>
      </c>
      <c r="I286" s="40">
        <f>VLOOKUP(Table266[[#This Row],[V2 avain]],Table2611[#All],6,FALSE)</f>
        <v>0</v>
      </c>
      <c r="J286" s="40" t="str">
        <f>VLOOKUP(Table266[[#This Row],[V2 avain]],Table2611[#All],7,FALSE)</f>
        <v>RESPONSE-3i</v>
      </c>
      <c r="K286" s="40" t="str">
        <f>VLOOKUP(Table266[[#This Row],[V2 avain]],Table2611[#All],8,FALSE)</f>
        <v>Vastaava</v>
      </c>
      <c r="L286" s="62" t="s">
        <v>272</v>
      </c>
      <c r="M286" s="62" t="s">
        <v>469</v>
      </c>
      <c r="N286" s="24"/>
      <c r="O286" s="2"/>
      <c r="P286" s="13"/>
    </row>
    <row r="287" spans="1:16" ht="13.95" customHeight="1" x14ac:dyDescent="0.3">
      <c r="A287" s="2"/>
      <c r="B287" s="23"/>
      <c r="C287" s="152" t="s">
        <v>1831</v>
      </c>
      <c r="D287" s="34" t="s">
        <v>487</v>
      </c>
      <c r="E287" s="39">
        <f>VLOOKUP(Table266[[#This Row],[V2 avain]],Table2611[#All],2,FALSE)</f>
        <v>0</v>
      </c>
      <c r="F287" s="40">
        <f>VLOOKUP(Table266[[#This Row],[V2 avain]],Table2611[#All],3,FALSE)</f>
        <v>0</v>
      </c>
      <c r="G287" s="40">
        <f>VLOOKUP(Table266[[#This Row],[V2 avain]],Table2611[#All],4,FALSE)</f>
        <v>0</v>
      </c>
      <c r="H287" s="40">
        <f>VLOOKUP(Table266[[#This Row],[V2 avain]],Table2611[#All],5,FALSE)</f>
        <v>0</v>
      </c>
      <c r="I287" s="40">
        <f>VLOOKUP(Table266[[#This Row],[V2 avain]],Table2611[#All],6,FALSE)</f>
        <v>0</v>
      </c>
      <c r="J287" s="40" t="str">
        <f>VLOOKUP(Table266[[#This Row],[V2 avain]],Table2611[#All],7,FALSE)</f>
        <v>RESPONSE-3j</v>
      </c>
      <c r="K287" s="40" t="str">
        <f>VLOOKUP(Table266[[#This Row],[V2 avain]],Table2611[#All],8,FALSE)</f>
        <v>Vastaava</v>
      </c>
      <c r="L287" s="62" t="s">
        <v>273</v>
      </c>
      <c r="M287" s="62" t="s">
        <v>469</v>
      </c>
      <c r="N287" s="24"/>
      <c r="O287" s="2"/>
      <c r="P287" s="13"/>
    </row>
    <row r="288" spans="1:16" ht="13.95" customHeight="1" x14ac:dyDescent="0.3">
      <c r="A288" s="2"/>
      <c r="B288" s="23"/>
      <c r="C288" s="152" t="s">
        <v>1832</v>
      </c>
      <c r="D288" s="34" t="s">
        <v>274</v>
      </c>
      <c r="E288" s="39">
        <f>VLOOKUP(Table266[[#This Row],[V2 avain]],Table2611[#All],2,FALSE)</f>
        <v>0</v>
      </c>
      <c r="F288" s="40">
        <f>VLOOKUP(Table266[[#This Row],[V2 avain]],Table2611[#All],3,FALSE)</f>
        <v>0</v>
      </c>
      <c r="G288" s="40">
        <f>VLOOKUP(Table266[[#This Row],[V2 avain]],Table2611[#All],4,FALSE)</f>
        <v>0</v>
      </c>
      <c r="H288" s="40">
        <f>VLOOKUP(Table266[[#This Row],[V2 avain]],Table2611[#All],5,FALSE)</f>
        <v>0</v>
      </c>
      <c r="I288" s="40">
        <f>VLOOKUP(Table266[[#This Row],[V2 avain]],Table2611[#All],6,FALSE)</f>
        <v>0</v>
      </c>
      <c r="J288" s="40" t="str">
        <f>VLOOKUP(Table266[[#This Row],[V2 avain]],Table2611[#All],7,FALSE)</f>
        <v>PROGRAM-3a</v>
      </c>
      <c r="K288" s="40" t="str">
        <f>VLOOKUP(Table266[[#This Row],[V2 avain]],Table2611[#All],8,FALSE)</f>
        <v>Vastaava</v>
      </c>
      <c r="L288" s="62" t="s">
        <v>274</v>
      </c>
      <c r="M288" s="62" t="s">
        <v>467</v>
      </c>
      <c r="N288" s="24"/>
      <c r="O288" s="2"/>
      <c r="P288" s="13"/>
    </row>
    <row r="289" spans="1:16" ht="13.95" customHeight="1" x14ac:dyDescent="0.3">
      <c r="A289" s="2"/>
      <c r="B289" s="23"/>
      <c r="C289" s="152" t="s">
        <v>1833</v>
      </c>
      <c r="D289" s="34" t="s">
        <v>275</v>
      </c>
      <c r="E289" s="39">
        <f>VLOOKUP(Table266[[#This Row],[V2 avain]],Table2611[#All],2,FALSE)</f>
        <v>0</v>
      </c>
      <c r="F289" s="40">
        <f>VLOOKUP(Table266[[#This Row],[V2 avain]],Table2611[#All],3,FALSE)</f>
        <v>0</v>
      </c>
      <c r="G289" s="40">
        <f>VLOOKUP(Table266[[#This Row],[V2 avain]],Table2611[#All],4,FALSE)</f>
        <v>0</v>
      </c>
      <c r="H289" s="40">
        <f>VLOOKUP(Table266[[#This Row],[V2 avain]],Table2611[#All],5,FALSE)</f>
        <v>0</v>
      </c>
      <c r="I289" s="40">
        <f>VLOOKUP(Table266[[#This Row],[V2 avain]],Table2611[#All],6,FALSE)</f>
        <v>0</v>
      </c>
      <c r="J289" s="40" t="str">
        <f>VLOOKUP(Table266[[#This Row],[V2 avain]],Table2611[#All],7,FALSE)</f>
        <v>PROGRAM-3b</v>
      </c>
      <c r="K289" s="40" t="str">
        <f>VLOOKUP(Table266[[#This Row],[V2 avain]],Table2611[#All],8,FALSE)</f>
        <v>Vastaava</v>
      </c>
      <c r="L289" s="62" t="s">
        <v>275</v>
      </c>
      <c r="M289" s="62" t="s">
        <v>467</v>
      </c>
      <c r="N289" s="24"/>
      <c r="O289" s="2"/>
      <c r="P289" s="13"/>
    </row>
    <row r="290" spans="1:16" ht="13.95" customHeight="1" x14ac:dyDescent="0.3">
      <c r="A290" s="2"/>
      <c r="B290" s="23"/>
      <c r="C290" s="152" t="s">
        <v>1834</v>
      </c>
      <c r="D290" s="34" t="s">
        <v>276</v>
      </c>
      <c r="E290" s="39">
        <f>VLOOKUP(Table266[[#This Row],[V2 avain]],Table2611[#All],2,FALSE)</f>
        <v>0</v>
      </c>
      <c r="F290" s="40">
        <f>VLOOKUP(Table266[[#This Row],[V2 avain]],Table2611[#All],3,FALSE)</f>
        <v>0</v>
      </c>
      <c r="G290" s="40">
        <f>VLOOKUP(Table266[[#This Row],[V2 avain]],Table2611[#All],4,FALSE)</f>
        <v>0</v>
      </c>
      <c r="H290" s="40">
        <f>VLOOKUP(Table266[[#This Row],[V2 avain]],Table2611[#All],5,FALSE)</f>
        <v>0</v>
      </c>
      <c r="I290" s="40">
        <f>VLOOKUP(Table266[[#This Row],[V2 avain]],Table2611[#All],6,FALSE)</f>
        <v>0</v>
      </c>
      <c r="J290" s="40">
        <f>VLOOKUP(Table266[[#This Row],[V2 avain]],Table2611[#All],7,FALSE)</f>
        <v>0</v>
      </c>
      <c r="K290" s="40" t="str">
        <f>VLOOKUP(Table266[[#This Row],[V2 avain]],Table2611[#All],8,FALSE)</f>
        <v>Uusi</v>
      </c>
      <c r="L290" s="62" t="s">
        <v>276</v>
      </c>
      <c r="M290" s="62" t="s">
        <v>467</v>
      </c>
      <c r="N290" s="24"/>
      <c r="O290" s="2"/>
      <c r="P290" s="13"/>
    </row>
    <row r="291" spans="1:16" ht="13.95" customHeight="1" x14ac:dyDescent="0.3">
      <c r="A291" s="2"/>
      <c r="B291" s="23"/>
      <c r="C291" s="152" t="s">
        <v>1835</v>
      </c>
      <c r="D291" s="34" t="s">
        <v>277</v>
      </c>
      <c r="E291" s="39">
        <f>VLOOKUP(Table266[[#This Row],[V2 avain]],Table2611[#All],2,FALSE)</f>
        <v>0</v>
      </c>
      <c r="F291" s="40">
        <f>VLOOKUP(Table266[[#This Row],[V2 avain]],Table2611[#All],3,FALSE)</f>
        <v>0</v>
      </c>
      <c r="G291" s="40">
        <f>VLOOKUP(Table266[[#This Row],[V2 avain]],Table2611[#All],4,FALSE)</f>
        <v>0</v>
      </c>
      <c r="H291" s="40">
        <f>VLOOKUP(Table266[[#This Row],[V2 avain]],Table2611[#All],5,FALSE)</f>
        <v>0</v>
      </c>
      <c r="I291" s="40">
        <f>VLOOKUP(Table266[[#This Row],[V2 avain]],Table2611[#All],6,FALSE)</f>
        <v>0</v>
      </c>
      <c r="J291" s="40" t="str">
        <f>VLOOKUP(Table266[[#This Row],[V2 avain]],Table2611[#All],7,FALSE)</f>
        <v>PROGRAM-3c</v>
      </c>
      <c r="K291" s="40" t="str">
        <f>VLOOKUP(Table266[[#This Row],[V2 avain]],Table2611[#All],8,FALSE)</f>
        <v>Vastaava</v>
      </c>
      <c r="L291" s="62" t="s">
        <v>277</v>
      </c>
      <c r="M291" s="62" t="s">
        <v>478</v>
      </c>
      <c r="N291" s="24"/>
      <c r="O291" s="2"/>
      <c r="P291" s="13"/>
    </row>
    <row r="292" spans="1:16" ht="13.95" customHeight="1" x14ac:dyDescent="0.3">
      <c r="A292" s="2"/>
      <c r="B292" s="23"/>
      <c r="C292" s="152" t="s">
        <v>1836</v>
      </c>
      <c r="D292" s="34" t="s">
        <v>278</v>
      </c>
      <c r="E292" s="39">
        <f>VLOOKUP(Table266[[#This Row],[V2 avain]],Table2611[#All],2,FALSE)</f>
        <v>0</v>
      </c>
      <c r="F292" s="40">
        <f>VLOOKUP(Table266[[#This Row],[V2 avain]],Table2611[#All],3,FALSE)</f>
        <v>0</v>
      </c>
      <c r="G292" s="40">
        <f>VLOOKUP(Table266[[#This Row],[V2 avain]],Table2611[#All],4,FALSE)</f>
        <v>0</v>
      </c>
      <c r="H292" s="40">
        <f>VLOOKUP(Table266[[#This Row],[V2 avain]],Table2611[#All],5,FALSE)</f>
        <v>0</v>
      </c>
      <c r="I292" s="40">
        <f>VLOOKUP(Table266[[#This Row],[V2 avain]],Table2611[#All],6,FALSE)</f>
        <v>0</v>
      </c>
      <c r="J292" s="40" t="str">
        <f>VLOOKUP(Table266[[#This Row],[V2 avain]],Table2611[#All],7,FALSE)</f>
        <v>PROGRAM-3d</v>
      </c>
      <c r="K292" s="40" t="str">
        <f>VLOOKUP(Table266[[#This Row],[V2 avain]],Table2611[#All],8,FALSE)</f>
        <v>Vastaava</v>
      </c>
      <c r="L292" s="62" t="s">
        <v>278</v>
      </c>
      <c r="M292" s="62" t="s">
        <v>467</v>
      </c>
      <c r="N292" s="24"/>
      <c r="O292" s="2"/>
      <c r="P292" s="13"/>
    </row>
    <row r="293" spans="1:16" ht="13.95" customHeight="1" x14ac:dyDescent="0.3">
      <c r="A293" s="2"/>
      <c r="B293" s="23"/>
      <c r="C293" s="152" t="s">
        <v>1837</v>
      </c>
      <c r="D293" s="34" t="s">
        <v>279</v>
      </c>
      <c r="E293" s="39">
        <f>VLOOKUP(Table266[[#This Row],[V2 avain]],Table2611[#All],2,FALSE)</f>
        <v>0</v>
      </c>
      <c r="F293" s="40">
        <f>VLOOKUP(Table266[[#This Row],[V2 avain]],Table2611[#All],3,FALSE)</f>
        <v>0</v>
      </c>
      <c r="G293" s="40">
        <f>VLOOKUP(Table266[[#This Row],[V2 avain]],Table2611[#All],4,FALSE)</f>
        <v>0</v>
      </c>
      <c r="H293" s="40">
        <f>VLOOKUP(Table266[[#This Row],[V2 avain]],Table2611[#All],5,FALSE)</f>
        <v>0</v>
      </c>
      <c r="I293" s="40">
        <f>VLOOKUP(Table266[[#This Row],[V2 avain]],Table2611[#All],6,FALSE)</f>
        <v>0</v>
      </c>
      <c r="J293" s="40" t="str">
        <f>VLOOKUP(Table266[[#This Row],[V2 avain]],Table2611[#All],7,FALSE)</f>
        <v>PROGRAM-3e</v>
      </c>
      <c r="K293" s="40" t="str">
        <f>VLOOKUP(Table266[[#This Row],[V2 avain]],Table2611[#All],8,FALSE)</f>
        <v>Vastaava</v>
      </c>
      <c r="L293" s="62" t="s">
        <v>279</v>
      </c>
      <c r="M293" s="62" t="s">
        <v>469</v>
      </c>
      <c r="N293" s="24"/>
      <c r="O293" s="2"/>
      <c r="P293" s="13"/>
    </row>
    <row r="294" spans="1:16" ht="13.95" customHeight="1" x14ac:dyDescent="0.3">
      <c r="A294" s="2"/>
      <c r="B294" s="23"/>
      <c r="C294" s="152" t="s">
        <v>1838</v>
      </c>
      <c r="D294" s="34" t="s">
        <v>280</v>
      </c>
      <c r="E294" s="39">
        <f>VLOOKUP(Table266[[#This Row],[V2 avain]],Table2611[#All],2,FALSE)</f>
        <v>0</v>
      </c>
      <c r="F294" s="40">
        <f>VLOOKUP(Table266[[#This Row],[V2 avain]],Table2611[#All],3,FALSE)</f>
        <v>0</v>
      </c>
      <c r="G294" s="40">
        <f>VLOOKUP(Table266[[#This Row],[V2 avain]],Table2611[#All],4,FALSE)</f>
        <v>0</v>
      </c>
      <c r="H294" s="40">
        <f>VLOOKUP(Table266[[#This Row],[V2 avain]],Table2611[#All],5,FALSE)</f>
        <v>0</v>
      </c>
      <c r="I294" s="40">
        <f>VLOOKUP(Table266[[#This Row],[V2 avain]],Table2611[#All],6,FALSE)</f>
        <v>0</v>
      </c>
      <c r="J294" s="40" t="str">
        <f>VLOOKUP(Table266[[#This Row],[V2 avain]],Table2611[#All],7,FALSE)</f>
        <v>PROGRAM-3g</v>
      </c>
      <c r="K294" s="40" t="str">
        <f>VLOOKUP(Table266[[#This Row],[V2 avain]],Table2611[#All],8,FALSE)</f>
        <v>Vastaava</v>
      </c>
      <c r="L294" s="62" t="s">
        <v>284</v>
      </c>
      <c r="M294" s="62" t="s">
        <v>477</v>
      </c>
      <c r="N294" s="24"/>
      <c r="O294" s="2"/>
      <c r="P294" s="13"/>
    </row>
    <row r="295" spans="1:16" ht="13.95" customHeight="1" x14ac:dyDescent="0.3">
      <c r="A295" s="2"/>
      <c r="B295" s="23"/>
      <c r="C295" s="152" t="s">
        <v>1839</v>
      </c>
      <c r="D295" s="34" t="s">
        <v>281</v>
      </c>
      <c r="E295" s="39">
        <f>VLOOKUP(Table266[[#This Row],[V2 avain]],Table2611[#All],2,FALSE)</f>
        <v>0</v>
      </c>
      <c r="F295" s="40">
        <f>VLOOKUP(Table266[[#This Row],[V2 avain]],Table2611[#All],3,FALSE)</f>
        <v>0</v>
      </c>
      <c r="G295" s="40">
        <f>VLOOKUP(Table266[[#This Row],[V2 avain]],Table2611[#All],4,FALSE)</f>
        <v>0</v>
      </c>
      <c r="H295" s="40">
        <f>VLOOKUP(Table266[[#This Row],[V2 avain]],Table2611[#All],5,FALSE)</f>
        <v>0</v>
      </c>
      <c r="I295" s="40">
        <f>VLOOKUP(Table266[[#This Row],[V2 avain]],Table2611[#All],6,FALSE)</f>
        <v>0</v>
      </c>
      <c r="J295" s="40" t="str">
        <f>VLOOKUP(Table266[[#This Row],[V2 avain]],Table2611[#All],7,FALSE)</f>
        <v>PROGRAM-3h</v>
      </c>
      <c r="K295" s="40" t="str">
        <f>VLOOKUP(Table266[[#This Row],[V2 avain]],Table2611[#All],8,FALSE)</f>
        <v>Vastaava</v>
      </c>
      <c r="L295" s="62" t="s">
        <v>285</v>
      </c>
      <c r="M295" s="62" t="s">
        <v>467</v>
      </c>
      <c r="N295" s="24"/>
      <c r="O295" s="2"/>
      <c r="P295" s="13"/>
    </row>
    <row r="296" spans="1:16" ht="13.95" customHeight="1" x14ac:dyDescent="0.3">
      <c r="A296" s="2"/>
      <c r="B296" s="23"/>
      <c r="C296" s="152" t="s">
        <v>1840</v>
      </c>
      <c r="D296" s="34" t="s">
        <v>282</v>
      </c>
      <c r="E296" s="39">
        <f>VLOOKUP(Table266[[#This Row],[V2 avain]],Table2611[#All],2,FALSE)</f>
        <v>0</v>
      </c>
      <c r="F296" s="40">
        <f>VLOOKUP(Table266[[#This Row],[V2 avain]],Table2611[#All],3,FALSE)</f>
        <v>0</v>
      </c>
      <c r="G296" s="40">
        <f>VLOOKUP(Table266[[#This Row],[V2 avain]],Table2611[#All],4,FALSE)</f>
        <v>0</v>
      </c>
      <c r="H296" s="40">
        <f>VLOOKUP(Table266[[#This Row],[V2 avain]],Table2611[#All],5,FALSE)</f>
        <v>0</v>
      </c>
      <c r="I296" s="40">
        <f>VLOOKUP(Table266[[#This Row],[V2 avain]],Table2611[#All],6,FALSE)</f>
        <v>0</v>
      </c>
      <c r="J296" s="40" t="str">
        <f>VLOOKUP(Table266[[#This Row],[V2 avain]],Table2611[#All],7,FALSE)</f>
        <v>PROGRAM-3f</v>
      </c>
      <c r="K296" s="40" t="str">
        <f>VLOOKUP(Table266[[#This Row],[V2 avain]],Table2611[#All],8,FALSE)</f>
        <v>Vastaava</v>
      </c>
      <c r="L296" s="62" t="s">
        <v>280</v>
      </c>
      <c r="M296" s="62" t="s">
        <v>467</v>
      </c>
      <c r="N296" s="24"/>
      <c r="O296" s="2"/>
      <c r="P296" s="13"/>
    </row>
    <row r="297" spans="1:16" ht="13.95" customHeight="1" x14ac:dyDescent="0.3">
      <c r="A297" s="2"/>
      <c r="B297" s="23"/>
      <c r="C297" s="152" t="s">
        <v>1841</v>
      </c>
      <c r="D297" s="34" t="s">
        <v>283</v>
      </c>
      <c r="E297" s="39" t="e">
        <f>VLOOKUP(Table266[[#This Row],[V2 avain]],Table2611[#All],2,FALSE)</f>
        <v>#N/A</v>
      </c>
      <c r="F297" s="40" t="e">
        <f>VLOOKUP(Table266[[#This Row],[V2 avain]],Table2611[#All],3,FALSE)</f>
        <v>#N/A</v>
      </c>
      <c r="G297" s="40" t="e">
        <f>VLOOKUP(Table266[[#This Row],[V2 avain]],Table2611[#All],4,FALSE)</f>
        <v>#N/A</v>
      </c>
      <c r="H297" s="40" t="e">
        <f>VLOOKUP(Table266[[#This Row],[V2 avain]],Table2611[#All],5,FALSE)</f>
        <v>#N/A</v>
      </c>
      <c r="I297" s="40" t="e">
        <f>VLOOKUP(Table266[[#This Row],[V2 avain]],Table2611[#All],6,FALSE)</f>
        <v>#N/A</v>
      </c>
      <c r="J297" s="40" t="e">
        <f>VLOOKUP(Table266[[#This Row],[V2 avain]],Table2611[#All],7,FALSE)</f>
        <v>#N/A</v>
      </c>
      <c r="K297" s="40" t="e">
        <f>VLOOKUP(Table266[[#This Row],[V2 avain]],Table2611[#All],8,FALSE)</f>
        <v>#N/A</v>
      </c>
      <c r="L297" s="62"/>
      <c r="M297" s="62" t="s">
        <v>468</v>
      </c>
      <c r="N297" s="24"/>
      <c r="O297" s="2"/>
      <c r="P297" s="13"/>
    </row>
    <row r="298" spans="1:16" ht="13.95" customHeight="1" x14ac:dyDescent="0.3">
      <c r="A298" s="2"/>
      <c r="B298" s="23"/>
      <c r="C298" s="152" t="s">
        <v>1842</v>
      </c>
      <c r="D298" s="34" t="s">
        <v>284</v>
      </c>
      <c r="E298" s="39" t="e">
        <f>VLOOKUP(Table266[[#This Row],[V2 avain]],Table2611[#All],2,FALSE)</f>
        <v>#N/A</v>
      </c>
      <c r="F298" s="40" t="e">
        <f>VLOOKUP(Table266[[#This Row],[V2 avain]],Table2611[#All],3,FALSE)</f>
        <v>#N/A</v>
      </c>
      <c r="G298" s="40" t="e">
        <f>VLOOKUP(Table266[[#This Row],[V2 avain]],Table2611[#All],4,FALSE)</f>
        <v>#N/A</v>
      </c>
      <c r="H298" s="40" t="e">
        <f>VLOOKUP(Table266[[#This Row],[V2 avain]],Table2611[#All],5,FALSE)</f>
        <v>#N/A</v>
      </c>
      <c r="I298" s="40" t="e">
        <f>VLOOKUP(Table266[[#This Row],[V2 avain]],Table2611[#All],6,FALSE)</f>
        <v>#N/A</v>
      </c>
      <c r="J298" s="40" t="e">
        <f>VLOOKUP(Table266[[#This Row],[V2 avain]],Table2611[#All],7,FALSE)</f>
        <v>#N/A</v>
      </c>
      <c r="K298" s="40" t="e">
        <f>VLOOKUP(Table266[[#This Row],[V2 avain]],Table2611[#All],8,FALSE)</f>
        <v>#N/A</v>
      </c>
      <c r="L298" s="62"/>
      <c r="M298" s="62" t="s">
        <v>471</v>
      </c>
      <c r="N298" s="24"/>
      <c r="O298" s="2"/>
      <c r="P298" s="13"/>
    </row>
    <row r="299" spans="1:16" ht="13.95" customHeight="1" x14ac:dyDescent="0.3">
      <c r="A299" s="2"/>
      <c r="B299" s="23"/>
      <c r="C299" s="152" t="s">
        <v>1843</v>
      </c>
      <c r="D299" s="34" t="s">
        <v>285</v>
      </c>
      <c r="E299" s="39">
        <f>VLOOKUP(Table266[[#This Row],[V2 avain]],Table2611[#All],2,FALSE)</f>
        <v>0</v>
      </c>
      <c r="F299" s="40">
        <f>VLOOKUP(Table266[[#This Row],[V2 avain]],Table2611[#All],3,FALSE)</f>
        <v>0</v>
      </c>
      <c r="G299" s="40">
        <f>VLOOKUP(Table266[[#This Row],[V2 avain]],Table2611[#All],4,FALSE)</f>
        <v>0</v>
      </c>
      <c r="H299" s="40">
        <f>VLOOKUP(Table266[[#This Row],[V2 avain]],Table2611[#All],5,FALSE)</f>
        <v>0</v>
      </c>
      <c r="I299" s="40">
        <f>VLOOKUP(Table266[[#This Row],[V2 avain]],Table2611[#All],6,FALSE)</f>
        <v>0</v>
      </c>
      <c r="J299" s="40">
        <f>VLOOKUP(Table266[[#This Row],[V2 avain]],Table2611[#All],7,FALSE)</f>
        <v>0</v>
      </c>
      <c r="K299" s="40" t="str">
        <f>VLOOKUP(Table266[[#This Row],[V2 avain]],Table2611[#All],8,FALSE)</f>
        <v>Uusi</v>
      </c>
      <c r="L299" s="62" t="s">
        <v>283</v>
      </c>
      <c r="M299" s="62" t="s">
        <v>467</v>
      </c>
      <c r="N299" s="24"/>
      <c r="O299" s="2"/>
      <c r="P299" s="13"/>
    </row>
    <row r="300" spans="1:16" ht="13.95" customHeight="1" x14ac:dyDescent="0.3">
      <c r="A300" s="2"/>
      <c r="B300" s="23"/>
      <c r="C300" s="152" t="s">
        <v>1844</v>
      </c>
      <c r="D300" s="34" t="s">
        <v>286</v>
      </c>
      <c r="E300" s="39">
        <f>VLOOKUP(Table266[[#This Row],[V2 avain]],Table2611[#All],2,FALSE)</f>
        <v>0</v>
      </c>
      <c r="F300" s="40">
        <f>VLOOKUP(Table266[[#This Row],[V2 avain]],Table2611[#All],3,FALSE)</f>
        <v>0</v>
      </c>
      <c r="G300" s="40">
        <f>VLOOKUP(Table266[[#This Row],[V2 avain]],Table2611[#All],4,FALSE)</f>
        <v>0</v>
      </c>
      <c r="H300" s="40">
        <f>VLOOKUP(Table266[[#This Row],[V2 avain]],Table2611[#All],5,FALSE)</f>
        <v>0</v>
      </c>
      <c r="I300" s="40">
        <f>VLOOKUP(Table266[[#This Row],[V2 avain]],Table2611[#All],6,FALSE)</f>
        <v>0</v>
      </c>
      <c r="J300" s="40" t="str">
        <f>VLOOKUP(Table266[[#This Row],[V2 avain]],Table2611[#All],7,FALSE)</f>
        <v>PROGRAM-3j</v>
      </c>
      <c r="K300" s="40" t="str">
        <f>VLOOKUP(Table266[[#This Row],[V2 avain]],Table2611[#All],8,FALSE)</f>
        <v>Vastaava</v>
      </c>
      <c r="L300" s="62" t="s">
        <v>286</v>
      </c>
      <c r="M300" s="62" t="s">
        <v>469</v>
      </c>
      <c r="N300" s="24"/>
      <c r="O300" s="2"/>
      <c r="P300" s="13"/>
    </row>
    <row r="301" spans="1:16" ht="13.95" customHeight="1" x14ac:dyDescent="0.3">
      <c r="A301" s="2"/>
      <c r="B301" s="23"/>
      <c r="C301" s="152" t="s">
        <v>1845</v>
      </c>
      <c r="D301" s="34" t="s">
        <v>287</v>
      </c>
      <c r="E301" s="39">
        <f>VLOOKUP(Table266[[#This Row],[V2 avain]],Table2611[#All],2,FALSE)</f>
        <v>0</v>
      </c>
      <c r="F301" s="40">
        <f>VLOOKUP(Table266[[#This Row],[V2 avain]],Table2611[#All],3,FALSE)</f>
        <v>0</v>
      </c>
      <c r="G301" s="40">
        <f>VLOOKUP(Table266[[#This Row],[V2 avain]],Table2611[#All],4,FALSE)</f>
        <v>0</v>
      </c>
      <c r="H301" s="40">
        <f>VLOOKUP(Table266[[#This Row],[V2 avain]],Table2611[#All],5,FALSE)</f>
        <v>0</v>
      </c>
      <c r="I301" s="40">
        <f>VLOOKUP(Table266[[#This Row],[V2 avain]],Table2611[#All],6,FALSE)</f>
        <v>0</v>
      </c>
      <c r="J301" s="40">
        <f>VLOOKUP(Table266[[#This Row],[V2 avain]],Table2611[#All],7,FALSE)</f>
        <v>0</v>
      </c>
      <c r="K301" s="40" t="str">
        <f>VLOOKUP(Table266[[#This Row],[V2 avain]],Table2611[#All],8,FALSE)</f>
        <v>Uusi</v>
      </c>
      <c r="L301" s="62" t="s">
        <v>287</v>
      </c>
      <c r="M301" s="62" t="s">
        <v>469</v>
      </c>
      <c r="N301" s="24"/>
      <c r="O301" s="2"/>
      <c r="P301" s="13"/>
    </row>
    <row r="302" spans="1:16" ht="13.95" customHeight="1" x14ac:dyDescent="0.3">
      <c r="A302" s="2"/>
      <c r="B302" s="23"/>
      <c r="C302" s="152" t="s">
        <v>1846</v>
      </c>
      <c r="D302" s="34" t="s">
        <v>288</v>
      </c>
      <c r="E302" s="39">
        <f>VLOOKUP(Table266[[#This Row],[V2 avain]],Table2611[#All],2,FALSE)</f>
        <v>0</v>
      </c>
      <c r="F302" s="40">
        <f>VLOOKUP(Table266[[#This Row],[V2 avain]],Table2611[#All],3,FALSE)</f>
        <v>0</v>
      </c>
      <c r="G302" s="40">
        <f>VLOOKUP(Table266[[#This Row],[V2 avain]],Table2611[#All],4,FALSE)</f>
        <v>0</v>
      </c>
      <c r="H302" s="40">
        <f>VLOOKUP(Table266[[#This Row],[V2 avain]],Table2611[#All],5,FALSE)</f>
        <v>0</v>
      </c>
      <c r="I302" s="40">
        <f>VLOOKUP(Table266[[#This Row],[V2 avain]],Table2611[#All],6,FALSE)</f>
        <v>0</v>
      </c>
      <c r="J302" s="40" t="str">
        <f>VLOOKUP(Table266[[#This Row],[V2 avain]],Table2611[#All],7,FALSE)</f>
        <v>PROGRAM-3k</v>
      </c>
      <c r="K302" s="40" t="str">
        <f>VLOOKUP(Table266[[#This Row],[V2 avain]],Table2611[#All],8,FALSE)</f>
        <v>Vastaava</v>
      </c>
      <c r="L302" s="62" t="s">
        <v>288</v>
      </c>
      <c r="M302" s="62" t="s">
        <v>467</v>
      </c>
      <c r="N302" s="24"/>
      <c r="O302" s="2"/>
      <c r="P302" s="13"/>
    </row>
    <row r="303" spans="1:16" ht="13.95" customHeight="1" x14ac:dyDescent="0.3">
      <c r="A303" s="2"/>
      <c r="B303" s="23"/>
      <c r="C303" s="152" t="s">
        <v>1847</v>
      </c>
      <c r="D303" s="34" t="s">
        <v>289</v>
      </c>
      <c r="E303" s="39">
        <f>VLOOKUP(Table266[[#This Row],[V2 avain]],Table2611[#All],2,FALSE)</f>
        <v>0</v>
      </c>
      <c r="F303" s="40">
        <f>VLOOKUP(Table266[[#This Row],[V2 avain]],Table2611[#All],3,FALSE)</f>
        <v>0</v>
      </c>
      <c r="G303" s="40">
        <f>VLOOKUP(Table266[[#This Row],[V2 avain]],Table2611[#All],4,FALSE)</f>
        <v>0</v>
      </c>
      <c r="H303" s="40">
        <f>VLOOKUP(Table266[[#This Row],[V2 avain]],Table2611[#All],5,FALSE)</f>
        <v>0</v>
      </c>
      <c r="I303" s="40">
        <f>VLOOKUP(Table266[[#This Row],[V2 avain]],Table2611[#All],6,FALSE)</f>
        <v>0</v>
      </c>
      <c r="J303" s="40" t="str">
        <f>VLOOKUP(Table266[[#This Row],[V2 avain]],Table2611[#All],7,FALSE)</f>
        <v>PROGRAM-3l</v>
      </c>
      <c r="K303" s="40" t="str">
        <f>VLOOKUP(Table266[[#This Row],[V2 avain]],Table2611[#All],8,FALSE)</f>
        <v>Vastaava</v>
      </c>
      <c r="L303" s="62" t="s">
        <v>289</v>
      </c>
      <c r="M303" s="62" t="s">
        <v>469</v>
      </c>
      <c r="N303" s="24"/>
      <c r="O303" s="2"/>
      <c r="P303" s="13"/>
    </row>
    <row r="304" spans="1:16" ht="13.95" customHeight="1" x14ac:dyDescent="0.3">
      <c r="A304" s="2"/>
      <c r="B304" s="23"/>
      <c r="C304" s="152" t="s">
        <v>1848</v>
      </c>
      <c r="D304" s="34" t="s">
        <v>291</v>
      </c>
      <c r="E304" s="39">
        <f>VLOOKUP(Table266[[#This Row],[V2 avain]],Table2611[#All],2,FALSE)</f>
        <v>0</v>
      </c>
      <c r="F304" s="40">
        <f>VLOOKUP(Table266[[#This Row],[V2 avain]],Table2611[#All],3,FALSE)</f>
        <v>0</v>
      </c>
      <c r="G304" s="40">
        <f>VLOOKUP(Table266[[#This Row],[V2 avain]],Table2611[#All],4,FALSE)</f>
        <v>0</v>
      </c>
      <c r="H304" s="40">
        <f>VLOOKUP(Table266[[#This Row],[V2 avain]],Table2611[#All],5,FALSE)</f>
        <v>0</v>
      </c>
      <c r="I304" s="40">
        <f>VLOOKUP(Table266[[#This Row],[V2 avain]],Table2611[#All],6,FALSE)</f>
        <v>0</v>
      </c>
      <c r="J304" s="40" t="str">
        <f>VLOOKUP(Table266[[#This Row],[V2 avain]],Table2611[#All],7,FALSE)</f>
        <v>RESPONSE-4a</v>
      </c>
      <c r="K304" s="40" t="str">
        <f>VLOOKUP(Table266[[#This Row],[V2 avain]],Table2611[#All],8,FALSE)</f>
        <v>Vastaava</v>
      </c>
      <c r="L304" s="62" t="s">
        <v>291</v>
      </c>
      <c r="M304" s="62" t="s">
        <v>467</v>
      </c>
      <c r="N304" s="24"/>
      <c r="O304" s="2"/>
      <c r="P304" s="13"/>
    </row>
    <row r="305" spans="1:16" ht="13.95" customHeight="1" x14ac:dyDescent="0.3">
      <c r="A305" s="2"/>
      <c r="B305" s="23"/>
      <c r="C305" s="152" t="s">
        <v>1849</v>
      </c>
      <c r="D305" s="34" t="s">
        <v>292</v>
      </c>
      <c r="E305" s="39">
        <f>VLOOKUP(Table266[[#This Row],[V2 avain]],Table2611[#All],2,FALSE)</f>
        <v>0</v>
      </c>
      <c r="F305" s="40">
        <f>VLOOKUP(Table266[[#This Row],[V2 avain]],Table2611[#All],3,FALSE)</f>
        <v>0</v>
      </c>
      <c r="G305" s="40">
        <f>VLOOKUP(Table266[[#This Row],[V2 avain]],Table2611[#All],4,FALSE)</f>
        <v>0</v>
      </c>
      <c r="H305" s="40">
        <f>VLOOKUP(Table266[[#This Row],[V2 avain]],Table2611[#All],5,FALSE)</f>
        <v>0</v>
      </c>
      <c r="I305" s="40">
        <f>VLOOKUP(Table266[[#This Row],[V2 avain]],Table2611[#All],6,FALSE)</f>
        <v>0</v>
      </c>
      <c r="J305" s="40" t="str">
        <f>VLOOKUP(Table266[[#This Row],[V2 avain]],Table2611[#All],7,FALSE)</f>
        <v>RESPONSE-4b</v>
      </c>
      <c r="K305" s="40" t="str">
        <f>VLOOKUP(Table266[[#This Row],[V2 avain]],Table2611[#All],8,FALSE)</f>
        <v>Vastaava</v>
      </c>
      <c r="L305" s="62" t="s">
        <v>292</v>
      </c>
      <c r="M305" s="62" t="s">
        <v>467</v>
      </c>
      <c r="N305" s="24"/>
      <c r="O305" s="2"/>
      <c r="P305" s="13"/>
    </row>
    <row r="306" spans="1:16" ht="13.95" customHeight="1" x14ac:dyDescent="0.3">
      <c r="A306" s="2"/>
      <c r="B306" s="23"/>
      <c r="C306" s="152" t="s">
        <v>1850</v>
      </c>
      <c r="D306" s="34" t="s">
        <v>293</v>
      </c>
      <c r="E306" s="39">
        <f>VLOOKUP(Table266[[#This Row],[V2 avain]],Table2611[#All],2,FALSE)</f>
        <v>0</v>
      </c>
      <c r="F306" s="40">
        <f>VLOOKUP(Table266[[#This Row],[V2 avain]],Table2611[#All],3,FALSE)</f>
        <v>0</v>
      </c>
      <c r="G306" s="40">
        <f>VLOOKUP(Table266[[#This Row],[V2 avain]],Table2611[#All],4,FALSE)</f>
        <v>0</v>
      </c>
      <c r="H306" s="40">
        <f>VLOOKUP(Table266[[#This Row],[V2 avain]],Table2611[#All],5,FALSE)</f>
        <v>0</v>
      </c>
      <c r="I306" s="40">
        <f>VLOOKUP(Table266[[#This Row],[V2 avain]],Table2611[#All],6,FALSE)</f>
        <v>0</v>
      </c>
      <c r="J306" s="40" t="str">
        <f>VLOOKUP(Table266[[#This Row],[V2 avain]],Table2611[#All],7,FALSE)</f>
        <v>RESPONSE-4e</v>
      </c>
      <c r="K306" s="40" t="str">
        <f>VLOOKUP(Table266[[#This Row],[V2 avain]],Table2611[#All],8,FALSE)</f>
        <v>Muuttunut</v>
      </c>
      <c r="L306" s="62" t="s">
        <v>293</v>
      </c>
      <c r="M306" s="62" t="s">
        <v>467</v>
      </c>
      <c r="N306" s="24"/>
      <c r="O306" s="2"/>
      <c r="P306" s="13"/>
    </row>
    <row r="307" spans="1:16" ht="13.95" customHeight="1" x14ac:dyDescent="0.3">
      <c r="A307" s="2"/>
      <c r="B307" s="23"/>
      <c r="C307" s="152" t="s">
        <v>1851</v>
      </c>
      <c r="D307" s="34" t="s">
        <v>294</v>
      </c>
      <c r="E307" s="39">
        <f>VLOOKUP(Table266[[#This Row],[V2 avain]],Table2611[#All],2,FALSE)</f>
        <v>0</v>
      </c>
      <c r="F307" s="40">
        <f>VLOOKUP(Table266[[#This Row],[V2 avain]],Table2611[#All],3,FALSE)</f>
        <v>0</v>
      </c>
      <c r="G307" s="40">
        <f>VLOOKUP(Table266[[#This Row],[V2 avain]],Table2611[#All],4,FALSE)</f>
        <v>0</v>
      </c>
      <c r="H307" s="40">
        <f>VLOOKUP(Table266[[#This Row],[V2 avain]],Table2611[#All],5,FALSE)</f>
        <v>0</v>
      </c>
      <c r="I307" s="40">
        <f>VLOOKUP(Table266[[#This Row],[V2 avain]],Table2611[#All],6,FALSE)</f>
        <v>0</v>
      </c>
      <c r="J307" s="40" t="str">
        <f>VLOOKUP(Table266[[#This Row],[V2 avain]],Table2611[#All],7,FALSE)</f>
        <v>RESPONSE-4c</v>
      </c>
      <c r="K307" s="40" t="str">
        <f>VLOOKUP(Table266[[#This Row],[V2 avain]],Table2611[#All],8,FALSE)</f>
        <v>Vastaava</v>
      </c>
      <c r="L307" s="62" t="s">
        <v>294</v>
      </c>
      <c r="M307" s="62" t="s">
        <v>469</v>
      </c>
      <c r="N307" s="24"/>
      <c r="O307" s="2"/>
      <c r="P307" s="13"/>
    </row>
    <row r="308" spans="1:16" ht="13.95" customHeight="1" x14ac:dyDescent="0.3">
      <c r="A308" s="2"/>
      <c r="B308" s="23"/>
      <c r="C308" s="152" t="s">
        <v>1852</v>
      </c>
      <c r="D308" s="34" t="s">
        <v>295</v>
      </c>
      <c r="E308" s="39">
        <f>VLOOKUP(Table266[[#This Row],[V2 avain]],Table2611[#All],2,FALSE)</f>
        <v>0</v>
      </c>
      <c r="F308" s="40">
        <f>VLOOKUP(Table266[[#This Row],[V2 avain]],Table2611[#All],3,FALSE)</f>
        <v>0</v>
      </c>
      <c r="G308" s="40">
        <f>VLOOKUP(Table266[[#This Row],[V2 avain]],Table2611[#All],4,FALSE)</f>
        <v>0</v>
      </c>
      <c r="H308" s="40">
        <f>VLOOKUP(Table266[[#This Row],[V2 avain]],Table2611[#All],5,FALSE)</f>
        <v>0</v>
      </c>
      <c r="I308" s="40">
        <f>VLOOKUP(Table266[[#This Row],[V2 avain]],Table2611[#All],6,FALSE)</f>
        <v>0</v>
      </c>
      <c r="J308" s="40" t="str">
        <f>VLOOKUP(Table266[[#This Row],[V2 avain]],Table2611[#All],7,FALSE)</f>
        <v>RESPONSE-4d</v>
      </c>
      <c r="K308" s="40" t="str">
        <f>VLOOKUP(Table266[[#This Row],[V2 avain]],Table2611[#All],8,FALSE)</f>
        <v>Vastaava</v>
      </c>
      <c r="L308" s="62" t="s">
        <v>295</v>
      </c>
      <c r="M308" s="62" t="s">
        <v>469</v>
      </c>
      <c r="N308" s="24"/>
      <c r="O308" s="2"/>
      <c r="P308" s="13"/>
    </row>
    <row r="309" spans="1:16" ht="13.95" customHeight="1" x14ac:dyDescent="0.3">
      <c r="A309" s="2"/>
      <c r="B309" s="23"/>
      <c r="C309" s="152" t="s">
        <v>1853</v>
      </c>
      <c r="D309" s="34" t="s">
        <v>296</v>
      </c>
      <c r="E309" s="39">
        <f>VLOOKUP(Table266[[#This Row],[V2 avain]],Table2611[#All],2,FALSE)</f>
        <v>0</v>
      </c>
      <c r="F309" s="40">
        <f>VLOOKUP(Table266[[#This Row],[V2 avain]],Table2611[#All],3,FALSE)</f>
        <v>0</v>
      </c>
      <c r="G309" s="40">
        <f>VLOOKUP(Table266[[#This Row],[V2 avain]],Table2611[#All],4,FALSE)</f>
        <v>0</v>
      </c>
      <c r="H309" s="40">
        <f>VLOOKUP(Table266[[#This Row],[V2 avain]],Table2611[#All],5,FALSE)</f>
        <v>0</v>
      </c>
      <c r="I309" s="40">
        <f>VLOOKUP(Table266[[#This Row],[V2 avain]],Table2611[#All],6,FALSE)</f>
        <v>0</v>
      </c>
      <c r="J309" s="40" t="str">
        <f>VLOOKUP(Table266[[#This Row],[V2 avain]],Table2611[#All],7,FALSE)</f>
        <v>RESPONSE-4f</v>
      </c>
      <c r="K309" s="40" t="str">
        <f>VLOOKUP(Table266[[#This Row],[V2 avain]],Table2611[#All],8,FALSE)</f>
        <v>Muuttunut</v>
      </c>
      <c r="L309" s="62" t="s">
        <v>296</v>
      </c>
      <c r="M309" s="62" t="s">
        <v>467</v>
      </c>
      <c r="N309" s="24"/>
      <c r="O309" s="2"/>
      <c r="P309" s="13"/>
    </row>
    <row r="310" spans="1:16" ht="13.95" customHeight="1" x14ac:dyDescent="0.3">
      <c r="A310" s="2"/>
      <c r="B310" s="23"/>
      <c r="C310" s="152" t="s">
        <v>1854</v>
      </c>
      <c r="D310" s="34" t="s">
        <v>297</v>
      </c>
      <c r="E310" s="39">
        <f>VLOOKUP(Table266[[#This Row],[V2 avain]],Table2611[#All],2,FALSE)</f>
        <v>0</v>
      </c>
      <c r="F310" s="40">
        <f>VLOOKUP(Table266[[#This Row],[V2 avain]],Table2611[#All],3,FALSE)</f>
        <v>0</v>
      </c>
      <c r="G310" s="40">
        <f>VLOOKUP(Table266[[#This Row],[V2 avain]],Table2611[#All],4,FALSE)</f>
        <v>0</v>
      </c>
      <c r="H310" s="40">
        <f>VLOOKUP(Table266[[#This Row],[V2 avain]],Table2611[#All],5,FALSE)</f>
        <v>0</v>
      </c>
      <c r="I310" s="40">
        <f>VLOOKUP(Table266[[#This Row],[V2 avain]],Table2611[#All],6,FALSE)</f>
        <v>0</v>
      </c>
      <c r="J310" s="40" t="str">
        <f>VLOOKUP(Table266[[#This Row],[V2 avain]],Table2611[#All],7,FALSE)</f>
        <v>RISK-2a</v>
      </c>
      <c r="K310" s="40" t="str">
        <f>VLOOKUP(Table266[[#This Row],[V2 avain]],Table2611[#All],8,FALSE)</f>
        <v>Muuttunut</v>
      </c>
      <c r="L310" s="62" t="s">
        <v>297</v>
      </c>
      <c r="M310" s="62" t="s">
        <v>467</v>
      </c>
      <c r="N310" s="24"/>
      <c r="O310" s="2"/>
      <c r="P310" s="13"/>
    </row>
    <row r="311" spans="1:16" ht="13.95" customHeight="1" x14ac:dyDescent="0.3">
      <c r="A311" s="2"/>
      <c r="B311" s="23"/>
      <c r="C311" s="152" t="s">
        <v>1855</v>
      </c>
      <c r="D311" s="34" t="s">
        <v>298</v>
      </c>
      <c r="E311" s="39">
        <f>VLOOKUP(Table266[[#This Row],[V2 avain]],Table2611[#All],2,FALSE)</f>
        <v>0</v>
      </c>
      <c r="F311" s="40">
        <f>VLOOKUP(Table266[[#This Row],[V2 avain]],Table2611[#All],3,FALSE)</f>
        <v>0</v>
      </c>
      <c r="G311" s="40">
        <f>VLOOKUP(Table266[[#This Row],[V2 avain]],Table2611[#All],4,FALSE)</f>
        <v>0</v>
      </c>
      <c r="H311" s="40">
        <f>VLOOKUP(Table266[[#This Row],[V2 avain]],Table2611[#All],5,FALSE)</f>
        <v>0</v>
      </c>
      <c r="I311" s="40">
        <f>VLOOKUP(Table266[[#This Row],[V2 avain]],Table2611[#All],6,FALSE)</f>
        <v>0</v>
      </c>
      <c r="J311" s="40" t="str">
        <f>VLOOKUP(Table266[[#This Row],[V2 avain]],Table2611[#All],7,FALSE)</f>
        <v>RISK-2d</v>
      </c>
      <c r="K311" s="40" t="str">
        <f>VLOOKUP(Table266[[#This Row],[V2 avain]],Table2611[#All],8,FALSE)</f>
        <v>Muuttunut</v>
      </c>
      <c r="L311" s="62" t="s">
        <v>298</v>
      </c>
      <c r="M311" s="62" t="s">
        <v>469</v>
      </c>
      <c r="N311" s="24"/>
      <c r="O311" s="2"/>
      <c r="P311" s="13"/>
    </row>
    <row r="312" spans="1:16" ht="13.95" customHeight="1" x14ac:dyDescent="0.3">
      <c r="A312" s="2"/>
      <c r="B312" s="23"/>
      <c r="C312" s="152" t="s">
        <v>1856</v>
      </c>
      <c r="D312" s="34" t="s">
        <v>299</v>
      </c>
      <c r="E312" s="39" t="e">
        <f>VLOOKUP(Table266[[#This Row],[V2 avain]],Table2611[#All],2,FALSE)</f>
        <v>#N/A</v>
      </c>
      <c r="F312" s="40" t="e">
        <f>VLOOKUP(Table266[[#This Row],[V2 avain]],Table2611[#All],3,FALSE)</f>
        <v>#N/A</v>
      </c>
      <c r="G312" s="40" t="e">
        <f>VLOOKUP(Table266[[#This Row],[V2 avain]],Table2611[#All],4,FALSE)</f>
        <v>#N/A</v>
      </c>
      <c r="H312" s="40" t="e">
        <f>VLOOKUP(Table266[[#This Row],[V2 avain]],Table2611[#All],5,FALSE)</f>
        <v>#N/A</v>
      </c>
      <c r="I312" s="40" t="e">
        <f>VLOOKUP(Table266[[#This Row],[V2 avain]],Table2611[#All],6,FALSE)</f>
        <v>#N/A</v>
      </c>
      <c r="J312" s="40" t="e">
        <f>VLOOKUP(Table266[[#This Row],[V2 avain]],Table2611[#All],7,FALSE)</f>
        <v>#N/A</v>
      </c>
      <c r="K312" s="40" t="e">
        <f>VLOOKUP(Table266[[#This Row],[V2 avain]],Table2611[#All],8,FALSE)</f>
        <v>#N/A</v>
      </c>
      <c r="L312" s="62"/>
      <c r="M312" s="62" t="s">
        <v>468</v>
      </c>
      <c r="N312" s="24"/>
      <c r="O312" s="2"/>
      <c r="P312" s="13"/>
    </row>
    <row r="313" spans="1:16" ht="13.95" customHeight="1" x14ac:dyDescent="0.3">
      <c r="A313" s="2"/>
      <c r="B313" s="23"/>
      <c r="C313" s="152" t="s">
        <v>1857</v>
      </c>
      <c r="D313" s="34" t="s">
        <v>300</v>
      </c>
      <c r="E313" s="39">
        <f>VLOOKUP(Table266[[#This Row],[V2 avain]],Table2611[#All],2,FALSE)</f>
        <v>0</v>
      </c>
      <c r="F313" s="40">
        <f>VLOOKUP(Table266[[#This Row],[V2 avain]],Table2611[#All],3,FALSE)</f>
        <v>0</v>
      </c>
      <c r="G313" s="40">
        <f>VLOOKUP(Table266[[#This Row],[V2 avain]],Table2611[#All],4,FALSE)</f>
        <v>0</v>
      </c>
      <c r="H313" s="40">
        <f>VLOOKUP(Table266[[#This Row],[V2 avain]],Table2611[#All],5,FALSE)</f>
        <v>0</v>
      </c>
      <c r="I313" s="40">
        <f>VLOOKUP(Table266[[#This Row],[V2 avain]],Table2611[#All],6,FALSE)</f>
        <v>0</v>
      </c>
      <c r="J313" s="40">
        <f>VLOOKUP(Table266[[#This Row],[V2 avain]],Table2611[#All],7,FALSE)</f>
        <v>0</v>
      </c>
      <c r="K313" s="40" t="str">
        <f>VLOOKUP(Table266[[#This Row],[V2 avain]],Table2611[#All],8,FALSE)</f>
        <v>Uusi</v>
      </c>
      <c r="L313" s="62" t="s">
        <v>299</v>
      </c>
      <c r="M313" s="62" t="s">
        <v>467</v>
      </c>
      <c r="N313" s="24"/>
      <c r="O313" s="2"/>
      <c r="P313" s="13"/>
    </row>
    <row r="314" spans="1:16" ht="13.95" customHeight="1" x14ac:dyDescent="0.3">
      <c r="A314" s="2"/>
      <c r="B314" s="23"/>
      <c r="C314" s="152" t="s">
        <v>1858</v>
      </c>
      <c r="D314" s="34" t="s">
        <v>301</v>
      </c>
      <c r="E314" s="39">
        <f>VLOOKUP(Table266[[#This Row],[V2 avain]],Table2611[#All],2,FALSE)</f>
        <v>0</v>
      </c>
      <c r="F314" s="40">
        <f>VLOOKUP(Table266[[#This Row],[V2 avain]],Table2611[#All],3,FALSE)</f>
        <v>0</v>
      </c>
      <c r="G314" s="40">
        <f>VLOOKUP(Table266[[#This Row],[V2 avain]],Table2611[#All],4,FALSE)</f>
        <v>0</v>
      </c>
      <c r="H314" s="40">
        <f>VLOOKUP(Table266[[#This Row],[V2 avain]],Table2611[#All],5,FALSE)</f>
        <v>0</v>
      </c>
      <c r="I314" s="40">
        <f>VLOOKUP(Table266[[#This Row],[V2 avain]],Table2611[#All],6,FALSE)</f>
        <v>0</v>
      </c>
      <c r="J314" s="40">
        <f>VLOOKUP(Table266[[#This Row],[V2 avain]],Table2611[#All],7,FALSE)</f>
        <v>0</v>
      </c>
      <c r="K314" s="40" t="str">
        <f>VLOOKUP(Table266[[#This Row],[V2 avain]],Table2611[#All],8,FALSE)</f>
        <v>Uusi</v>
      </c>
      <c r="L314" s="62" t="s">
        <v>300</v>
      </c>
      <c r="M314" s="62" t="s">
        <v>467</v>
      </c>
      <c r="N314" s="24"/>
      <c r="O314" s="2"/>
      <c r="P314" s="13"/>
    </row>
    <row r="315" spans="1:16" ht="13.95" customHeight="1" x14ac:dyDescent="0.3">
      <c r="A315" s="2"/>
      <c r="B315" s="23"/>
      <c r="C315" s="152" t="s">
        <v>1859</v>
      </c>
      <c r="D315" s="34" t="s">
        <v>302</v>
      </c>
      <c r="E315" s="39" t="e">
        <f>VLOOKUP(Table266[[#This Row],[V2 avain]],Table2611[#All],2,FALSE)</f>
        <v>#N/A</v>
      </c>
      <c r="F315" s="40" t="e">
        <f>VLOOKUP(Table266[[#This Row],[V2 avain]],Table2611[#All],3,FALSE)</f>
        <v>#N/A</v>
      </c>
      <c r="G315" s="40" t="e">
        <f>VLOOKUP(Table266[[#This Row],[V2 avain]],Table2611[#All],4,FALSE)</f>
        <v>#N/A</v>
      </c>
      <c r="H315" s="40" t="e">
        <f>VLOOKUP(Table266[[#This Row],[V2 avain]],Table2611[#All],5,FALSE)</f>
        <v>#N/A</v>
      </c>
      <c r="I315" s="40" t="e">
        <f>VLOOKUP(Table266[[#This Row],[V2 avain]],Table2611[#All],6,FALSE)</f>
        <v>#N/A</v>
      </c>
      <c r="J315" s="40" t="e">
        <f>VLOOKUP(Table266[[#This Row],[V2 avain]],Table2611[#All],7,FALSE)</f>
        <v>#N/A</v>
      </c>
      <c r="K315" s="40" t="e">
        <f>VLOOKUP(Table266[[#This Row],[V2 avain]],Table2611[#All],8,FALSE)</f>
        <v>#N/A</v>
      </c>
      <c r="L315" s="62"/>
      <c r="M315" s="62" t="s">
        <v>468</v>
      </c>
      <c r="N315" s="24"/>
      <c r="O315" s="2"/>
      <c r="P315" s="13"/>
    </row>
    <row r="316" spans="1:16" ht="13.95" customHeight="1" x14ac:dyDescent="0.3">
      <c r="A316" s="2"/>
      <c r="B316" s="23"/>
      <c r="C316" s="152" t="s">
        <v>1860</v>
      </c>
      <c r="D316" s="34" t="s">
        <v>488</v>
      </c>
      <c r="E316" s="39">
        <f>VLOOKUP(Table266[[#This Row],[V2 avain]],Table2611[#All],2,FALSE)</f>
        <v>0</v>
      </c>
      <c r="F316" s="40">
        <f>VLOOKUP(Table266[[#This Row],[V2 avain]],Table2611[#All],3,FALSE)</f>
        <v>0</v>
      </c>
      <c r="G316" s="40">
        <f>VLOOKUP(Table266[[#This Row],[V2 avain]],Table2611[#All],4,FALSE)</f>
        <v>0</v>
      </c>
      <c r="H316" s="40">
        <f>VLOOKUP(Table266[[#This Row],[V2 avain]],Table2611[#All],5,FALSE)</f>
        <v>0</v>
      </c>
      <c r="I316" s="40">
        <f>VLOOKUP(Table266[[#This Row],[V2 avain]],Table2611[#All],6,FALSE)</f>
        <v>0</v>
      </c>
      <c r="J316" s="40" t="str">
        <f>VLOOKUP(Table266[[#This Row],[V2 avain]],Table2611[#All],7,FALSE)</f>
        <v>RISK-1h</v>
      </c>
      <c r="K316" s="40" t="str">
        <f>VLOOKUP(Table266[[#This Row],[V2 avain]],Table2611[#All],8,FALSE)</f>
        <v>Muuttunut</v>
      </c>
      <c r="L316" s="62" t="s">
        <v>301</v>
      </c>
      <c r="M316" s="62" t="s">
        <v>478</v>
      </c>
      <c r="N316" s="24"/>
      <c r="O316" s="2"/>
      <c r="P316" s="13"/>
    </row>
    <row r="317" spans="1:16" ht="13.95" customHeight="1" x14ac:dyDescent="0.3">
      <c r="A317" s="2"/>
      <c r="B317" s="23"/>
      <c r="C317" s="152" t="s">
        <v>1861</v>
      </c>
      <c r="D317" s="34" t="s">
        <v>489</v>
      </c>
      <c r="E317" s="39">
        <f>VLOOKUP(Table266[[#This Row],[V2 avain]],Table2611[#All],2,FALSE)</f>
        <v>0</v>
      </c>
      <c r="F317" s="40">
        <f>VLOOKUP(Table266[[#This Row],[V2 avain]],Table2611[#All],3,FALSE)</f>
        <v>0</v>
      </c>
      <c r="G317" s="40">
        <f>VLOOKUP(Table266[[#This Row],[V2 avain]],Table2611[#All],4,FALSE)</f>
        <v>0</v>
      </c>
      <c r="H317" s="40">
        <f>VLOOKUP(Table266[[#This Row],[V2 avain]],Table2611[#All],5,FALSE)</f>
        <v>0</v>
      </c>
      <c r="I317" s="40">
        <f>VLOOKUP(Table266[[#This Row],[V2 avain]],Table2611[#All],6,FALSE)</f>
        <v>0</v>
      </c>
      <c r="J317" s="40">
        <f>VLOOKUP(Table266[[#This Row],[V2 avain]],Table2611[#All],7,FALSE)</f>
        <v>0</v>
      </c>
      <c r="K317" s="40" t="str">
        <f>VLOOKUP(Table266[[#This Row],[V2 avain]],Table2611[#All],8,FALSE)</f>
        <v>Uusi</v>
      </c>
      <c r="L317" s="62" t="s">
        <v>302</v>
      </c>
      <c r="M317" s="62" t="s">
        <v>469</v>
      </c>
      <c r="N317" s="24"/>
      <c r="O317" s="2"/>
      <c r="P317" s="13"/>
    </row>
    <row r="318" spans="1:16" ht="13.95" customHeight="1" x14ac:dyDescent="0.3">
      <c r="A318" s="2"/>
      <c r="B318" s="23"/>
      <c r="C318" s="152" t="s">
        <v>1862</v>
      </c>
      <c r="D318" s="34" t="s">
        <v>303</v>
      </c>
      <c r="E318" s="39">
        <f>VLOOKUP(Table266[[#This Row],[V2 avain]],Table2611[#All],2,FALSE)</f>
        <v>0</v>
      </c>
      <c r="F318" s="40">
        <f>VLOOKUP(Table266[[#This Row],[V2 avain]],Table2611[#All],3,FALSE)</f>
        <v>0</v>
      </c>
      <c r="G318" s="40">
        <f>VLOOKUP(Table266[[#This Row],[V2 avain]],Table2611[#All],4,FALSE)</f>
        <v>0</v>
      </c>
      <c r="H318" s="40">
        <f>VLOOKUP(Table266[[#This Row],[V2 avain]],Table2611[#All],5,FALSE)</f>
        <v>0</v>
      </c>
      <c r="I318" s="40">
        <f>VLOOKUP(Table266[[#This Row],[V2 avain]],Table2611[#All],6,FALSE)</f>
        <v>0</v>
      </c>
      <c r="J318" s="40" t="str">
        <f>VLOOKUP(Table266[[#This Row],[V2 avain]],Table2611[#All],7,FALSE)</f>
        <v>RISK-1a</v>
      </c>
      <c r="K318" s="40" t="str">
        <f>VLOOKUP(Table266[[#This Row],[V2 avain]],Table2611[#All],8,FALSE)</f>
        <v>Vastaava</v>
      </c>
      <c r="L318" s="62" t="s">
        <v>303</v>
      </c>
      <c r="M318" s="62" t="s">
        <v>467</v>
      </c>
      <c r="N318" s="24"/>
      <c r="O318" s="2"/>
      <c r="P318" s="13"/>
    </row>
    <row r="319" spans="1:16" ht="13.95" customHeight="1" x14ac:dyDescent="0.3">
      <c r="A319" s="2"/>
      <c r="B319" s="23"/>
      <c r="C319" s="152" t="s">
        <v>1863</v>
      </c>
      <c r="D319" s="34" t="s">
        <v>304</v>
      </c>
      <c r="E319" s="39" t="e">
        <f>VLOOKUP(Table266[[#This Row],[V2 avain]],Table2611[#All],2,FALSE)</f>
        <v>#N/A</v>
      </c>
      <c r="F319" s="40" t="e">
        <f>VLOOKUP(Table266[[#This Row],[V2 avain]],Table2611[#All],3,FALSE)</f>
        <v>#N/A</v>
      </c>
      <c r="G319" s="40" t="e">
        <f>VLOOKUP(Table266[[#This Row],[V2 avain]],Table2611[#All],4,FALSE)</f>
        <v>#N/A</v>
      </c>
      <c r="H319" s="40" t="e">
        <f>VLOOKUP(Table266[[#This Row],[V2 avain]],Table2611[#All],5,FALSE)</f>
        <v>#N/A</v>
      </c>
      <c r="I319" s="40" t="e">
        <f>VLOOKUP(Table266[[#This Row],[V2 avain]],Table2611[#All],6,FALSE)</f>
        <v>#N/A</v>
      </c>
      <c r="J319" s="40" t="e">
        <f>VLOOKUP(Table266[[#This Row],[V2 avain]],Table2611[#All],7,FALSE)</f>
        <v>#N/A</v>
      </c>
      <c r="K319" s="40" t="e">
        <f>VLOOKUP(Table266[[#This Row],[V2 avain]],Table2611[#All],8,FALSE)</f>
        <v>#N/A</v>
      </c>
      <c r="L319" s="62"/>
      <c r="M319" s="62" t="s">
        <v>468</v>
      </c>
      <c r="N319" s="24"/>
      <c r="O319" s="2"/>
      <c r="P319" s="13"/>
    </row>
    <row r="320" spans="1:16" ht="13.95" customHeight="1" x14ac:dyDescent="0.3">
      <c r="A320" s="2"/>
      <c r="B320" s="23"/>
      <c r="C320" s="152" t="s">
        <v>1864</v>
      </c>
      <c r="D320" s="34" t="s">
        <v>305</v>
      </c>
      <c r="E320" s="39" t="e">
        <f>VLOOKUP(Table266[[#This Row],[V2 avain]],Table2611[#All],2,FALSE)</f>
        <v>#N/A</v>
      </c>
      <c r="F320" s="40" t="e">
        <f>VLOOKUP(Table266[[#This Row],[V2 avain]],Table2611[#All],3,FALSE)</f>
        <v>#N/A</v>
      </c>
      <c r="G320" s="40" t="e">
        <f>VLOOKUP(Table266[[#This Row],[V2 avain]],Table2611[#All],4,FALSE)</f>
        <v>#N/A</v>
      </c>
      <c r="H320" s="40" t="e">
        <f>VLOOKUP(Table266[[#This Row],[V2 avain]],Table2611[#All],5,FALSE)</f>
        <v>#N/A</v>
      </c>
      <c r="I320" s="40" t="e">
        <f>VLOOKUP(Table266[[#This Row],[V2 avain]],Table2611[#All],6,FALSE)</f>
        <v>#N/A</v>
      </c>
      <c r="J320" s="40" t="e">
        <f>VLOOKUP(Table266[[#This Row],[V2 avain]],Table2611[#All],7,FALSE)</f>
        <v>#N/A</v>
      </c>
      <c r="K320" s="40" t="e">
        <f>VLOOKUP(Table266[[#This Row],[V2 avain]],Table2611[#All],8,FALSE)</f>
        <v>#N/A</v>
      </c>
      <c r="L320" s="62"/>
      <c r="M320" s="62" t="s">
        <v>468</v>
      </c>
      <c r="N320" s="24"/>
      <c r="O320" s="2"/>
      <c r="P320" s="13"/>
    </row>
    <row r="321" spans="1:16" ht="13.95" customHeight="1" x14ac:dyDescent="0.3">
      <c r="A321" s="2"/>
      <c r="B321" s="23"/>
      <c r="C321" s="152" t="s">
        <v>1865</v>
      </c>
      <c r="D321" s="34" t="s">
        <v>306</v>
      </c>
      <c r="E321" s="39">
        <f>VLOOKUP(Table266[[#This Row],[V2 avain]],Table2611[#All],2,FALSE)</f>
        <v>0</v>
      </c>
      <c r="F321" s="40">
        <f>VLOOKUP(Table266[[#This Row],[V2 avain]],Table2611[#All],3,FALSE)</f>
        <v>0</v>
      </c>
      <c r="G321" s="40">
        <f>VLOOKUP(Table266[[#This Row],[V2 avain]],Table2611[#All],4,FALSE)</f>
        <v>0</v>
      </c>
      <c r="H321" s="40">
        <f>VLOOKUP(Table266[[#This Row],[V2 avain]],Table2611[#All],5,FALSE)</f>
        <v>0</v>
      </c>
      <c r="I321" s="40">
        <f>VLOOKUP(Table266[[#This Row],[V2 avain]],Table2611[#All],6,FALSE)</f>
        <v>0</v>
      </c>
      <c r="J321" s="40">
        <f>VLOOKUP(Table266[[#This Row],[V2 avain]],Table2611[#All],7,FALSE)</f>
        <v>0</v>
      </c>
      <c r="K321" s="40" t="str">
        <f>VLOOKUP(Table266[[#This Row],[V2 avain]],Table2611[#All],8,FALSE)</f>
        <v>Uusi</v>
      </c>
      <c r="L321" s="62" t="s">
        <v>304</v>
      </c>
      <c r="M321" s="62" t="s">
        <v>467</v>
      </c>
      <c r="N321" s="24"/>
      <c r="O321" s="2"/>
      <c r="P321" s="13"/>
    </row>
    <row r="322" spans="1:16" ht="13.95" customHeight="1" x14ac:dyDescent="0.3">
      <c r="A322" s="2"/>
      <c r="B322" s="23"/>
      <c r="C322" s="152" t="s">
        <v>1866</v>
      </c>
      <c r="D322" s="34" t="s">
        <v>307</v>
      </c>
      <c r="E322" s="39">
        <f>VLOOKUP(Table266[[#This Row],[V2 avain]],Table2611[#All],2,FALSE)</f>
        <v>0</v>
      </c>
      <c r="F322" s="40">
        <f>VLOOKUP(Table266[[#This Row],[V2 avain]],Table2611[#All],3,FALSE)</f>
        <v>0</v>
      </c>
      <c r="G322" s="40">
        <f>VLOOKUP(Table266[[#This Row],[V2 avain]],Table2611[#All],4,FALSE)</f>
        <v>0</v>
      </c>
      <c r="H322" s="40">
        <f>VLOOKUP(Table266[[#This Row],[V2 avain]],Table2611[#All],5,FALSE)</f>
        <v>0</v>
      </c>
      <c r="I322" s="40">
        <f>VLOOKUP(Table266[[#This Row],[V2 avain]],Table2611[#All],6,FALSE)</f>
        <v>0</v>
      </c>
      <c r="J322" s="40" t="str">
        <f>VLOOKUP(Table266[[#This Row],[V2 avain]],Table2611[#All],7,FALSE)</f>
        <v>RISK-1d</v>
      </c>
      <c r="K322" s="40" t="str">
        <f>VLOOKUP(Table266[[#This Row],[V2 avain]],Table2611[#All],8,FALSE)</f>
        <v>Muuttunut</v>
      </c>
      <c r="L322" s="62" t="s">
        <v>307</v>
      </c>
      <c r="M322" s="62" t="s">
        <v>467</v>
      </c>
      <c r="N322" s="24"/>
      <c r="O322" s="2"/>
      <c r="P322" s="13"/>
    </row>
    <row r="323" spans="1:16" ht="13.95" customHeight="1" x14ac:dyDescent="0.3">
      <c r="A323" s="2"/>
      <c r="B323" s="23"/>
      <c r="C323" s="152" t="s">
        <v>1867</v>
      </c>
      <c r="D323" s="34" t="s">
        <v>308</v>
      </c>
      <c r="E323" s="39">
        <f>VLOOKUP(Table266[[#This Row],[V2 avain]],Table2611[#All],2,FALSE)</f>
        <v>0</v>
      </c>
      <c r="F323" s="40">
        <f>VLOOKUP(Table266[[#This Row],[V2 avain]],Table2611[#All],3,FALSE)</f>
        <v>0</v>
      </c>
      <c r="G323" s="40">
        <f>VLOOKUP(Table266[[#This Row],[V2 avain]],Table2611[#All],4,FALSE)</f>
        <v>0</v>
      </c>
      <c r="H323" s="40">
        <f>VLOOKUP(Table266[[#This Row],[V2 avain]],Table2611[#All],5,FALSE)</f>
        <v>0</v>
      </c>
      <c r="I323" s="40">
        <f>VLOOKUP(Table266[[#This Row],[V2 avain]],Table2611[#All],6,FALSE)</f>
        <v>0</v>
      </c>
      <c r="J323" s="40">
        <f>VLOOKUP(Table266[[#This Row],[V2 avain]],Table2611[#All],7,FALSE)</f>
        <v>0</v>
      </c>
      <c r="K323" s="40" t="str">
        <f>VLOOKUP(Table266[[#This Row],[V2 avain]],Table2611[#All],8,FALSE)</f>
        <v>Uusi</v>
      </c>
      <c r="L323" s="62" t="s">
        <v>308</v>
      </c>
      <c r="M323" s="62" t="s">
        <v>467</v>
      </c>
      <c r="N323" s="24"/>
      <c r="O323" s="2"/>
      <c r="P323" s="13"/>
    </row>
    <row r="324" spans="1:16" ht="13.95" customHeight="1" x14ac:dyDescent="0.3">
      <c r="A324" s="2"/>
      <c r="B324" s="23"/>
      <c r="C324" s="152" t="s">
        <v>1868</v>
      </c>
      <c r="D324" s="34" t="s">
        <v>309</v>
      </c>
      <c r="E324" s="39">
        <f>VLOOKUP(Table266[[#This Row],[V2 avain]],Table2611[#All],2,FALSE)</f>
        <v>0</v>
      </c>
      <c r="F324" s="40">
        <f>VLOOKUP(Table266[[#This Row],[V2 avain]],Table2611[#All],3,FALSE)</f>
        <v>0</v>
      </c>
      <c r="G324" s="40">
        <f>VLOOKUP(Table266[[#This Row],[V2 avain]],Table2611[#All],4,FALSE)</f>
        <v>0</v>
      </c>
      <c r="H324" s="40">
        <f>VLOOKUP(Table266[[#This Row],[V2 avain]],Table2611[#All],5,FALSE)</f>
        <v>0</v>
      </c>
      <c r="I324" s="40">
        <f>VLOOKUP(Table266[[#This Row],[V2 avain]],Table2611[#All],6,FALSE)</f>
        <v>0</v>
      </c>
      <c r="J324" s="40" t="str">
        <f>VLOOKUP(Table266[[#This Row],[V2 avain]],Table2611[#All],7,FALSE)</f>
        <v>RISK-1c</v>
      </c>
      <c r="K324" s="40" t="str">
        <f>VLOOKUP(Table266[[#This Row],[V2 avain]],Table2611[#All],8,FALSE)</f>
        <v>Muuttunut</v>
      </c>
      <c r="L324" s="62" t="s">
        <v>309</v>
      </c>
      <c r="M324" s="62" t="s">
        <v>467</v>
      </c>
      <c r="N324" s="24"/>
      <c r="O324" s="2"/>
      <c r="P324" s="13"/>
    </row>
    <row r="325" spans="1:16" ht="13.95" customHeight="1" x14ac:dyDescent="0.3">
      <c r="A325" s="2"/>
      <c r="B325" s="23"/>
      <c r="C325" s="152" t="s">
        <v>1869</v>
      </c>
      <c r="D325" s="34" t="s">
        <v>310</v>
      </c>
      <c r="E325" s="39">
        <f>VLOOKUP(Table266[[#This Row],[V2 avain]],Table2611[#All],2,FALSE)</f>
        <v>0</v>
      </c>
      <c r="F325" s="40">
        <f>VLOOKUP(Table266[[#This Row],[V2 avain]],Table2611[#All],3,FALSE)</f>
        <v>0</v>
      </c>
      <c r="G325" s="40">
        <f>VLOOKUP(Table266[[#This Row],[V2 avain]],Table2611[#All],4,FALSE)</f>
        <v>0</v>
      </c>
      <c r="H325" s="40">
        <f>VLOOKUP(Table266[[#This Row],[V2 avain]],Table2611[#All],5,FALSE)</f>
        <v>0</v>
      </c>
      <c r="I325" s="40">
        <f>VLOOKUP(Table266[[#This Row],[V2 avain]],Table2611[#All],6,FALSE)</f>
        <v>0</v>
      </c>
      <c r="J325" s="40" t="str">
        <f>VLOOKUP(Table266[[#This Row],[V2 avain]],Table2611[#All],7,FALSE)</f>
        <v>RISK-1g</v>
      </c>
      <c r="K325" s="40" t="str">
        <f>VLOOKUP(Table266[[#This Row],[V2 avain]],Table2611[#All],8,FALSE)</f>
        <v>Muuttunut</v>
      </c>
      <c r="L325" s="62" t="s">
        <v>310</v>
      </c>
      <c r="M325" s="62" t="s">
        <v>477</v>
      </c>
      <c r="N325" s="24"/>
      <c r="O325" s="2"/>
      <c r="P325" s="13"/>
    </row>
    <row r="326" spans="1:16" ht="13.95" customHeight="1" x14ac:dyDescent="0.3">
      <c r="A326" s="2"/>
      <c r="B326" s="23"/>
      <c r="C326" s="152" t="s">
        <v>1870</v>
      </c>
      <c r="D326" s="34" t="s">
        <v>311</v>
      </c>
      <c r="E326" s="39">
        <f>VLOOKUP(Table266[[#This Row],[V2 avain]],Table2611[#All],2,FALSE)</f>
        <v>0</v>
      </c>
      <c r="F326" s="40">
        <f>VLOOKUP(Table266[[#This Row],[V2 avain]],Table2611[#All],3,FALSE)</f>
        <v>0</v>
      </c>
      <c r="G326" s="40">
        <f>VLOOKUP(Table266[[#This Row],[V2 avain]],Table2611[#All],4,FALSE)</f>
        <v>0</v>
      </c>
      <c r="H326" s="40">
        <f>VLOOKUP(Table266[[#This Row],[V2 avain]],Table2611[#All],5,FALSE)</f>
        <v>0</v>
      </c>
      <c r="I326" s="40">
        <f>VLOOKUP(Table266[[#This Row],[V2 avain]],Table2611[#All],6,FALSE)</f>
        <v>0</v>
      </c>
      <c r="J326" s="40">
        <f>VLOOKUP(Table266[[#This Row],[V2 avain]],Table2611[#All],7,FALSE)</f>
        <v>0</v>
      </c>
      <c r="K326" s="40" t="str">
        <f>VLOOKUP(Table266[[#This Row],[V2 avain]],Table2611[#All],8,FALSE)</f>
        <v>Uusi</v>
      </c>
      <c r="L326" s="62" t="s">
        <v>311</v>
      </c>
      <c r="M326" s="62" t="s">
        <v>469</v>
      </c>
      <c r="N326" s="24"/>
      <c r="O326" s="2"/>
      <c r="P326" s="13"/>
    </row>
    <row r="327" spans="1:16" ht="13.95" customHeight="1" x14ac:dyDescent="0.3">
      <c r="A327" s="2"/>
      <c r="B327" s="23"/>
      <c r="C327" s="152" t="s">
        <v>1871</v>
      </c>
      <c r="D327" s="34" t="s">
        <v>312</v>
      </c>
      <c r="E327" s="39">
        <f>VLOOKUP(Table266[[#This Row],[V2 avain]],Table2611[#All],2,FALSE)</f>
        <v>0</v>
      </c>
      <c r="F327" s="40">
        <f>VLOOKUP(Table266[[#This Row],[V2 avain]],Table2611[#All],3,FALSE)</f>
        <v>0</v>
      </c>
      <c r="G327" s="40">
        <f>VLOOKUP(Table266[[#This Row],[V2 avain]],Table2611[#All],4,FALSE)</f>
        <v>0</v>
      </c>
      <c r="H327" s="40">
        <f>VLOOKUP(Table266[[#This Row],[V2 avain]],Table2611[#All],5,FALSE)</f>
        <v>0</v>
      </c>
      <c r="I327" s="40">
        <f>VLOOKUP(Table266[[#This Row],[V2 avain]],Table2611[#All],6,FALSE)</f>
        <v>0</v>
      </c>
      <c r="J327" s="40">
        <f>VLOOKUP(Table266[[#This Row],[V2 avain]],Table2611[#All],7,FALSE)</f>
        <v>0</v>
      </c>
      <c r="K327" s="40" t="str">
        <f>VLOOKUP(Table266[[#This Row],[V2 avain]],Table2611[#All],8,FALSE)</f>
        <v>Uusi</v>
      </c>
      <c r="L327" s="62" t="s">
        <v>312</v>
      </c>
      <c r="M327" s="62" t="s">
        <v>467</v>
      </c>
      <c r="N327" s="24"/>
      <c r="O327" s="2"/>
      <c r="P327" s="13"/>
    </row>
    <row r="328" spans="1:16" ht="13.95" customHeight="1" x14ac:dyDescent="0.3">
      <c r="A328" s="2"/>
      <c r="B328" s="23"/>
      <c r="C328" s="152" t="s">
        <v>1872</v>
      </c>
      <c r="D328" s="34" t="s">
        <v>313</v>
      </c>
      <c r="E328" s="39">
        <f>VLOOKUP(Table266[[#This Row],[V2 avain]],Table2611[#All],2,FALSE)</f>
        <v>0</v>
      </c>
      <c r="F328" s="40">
        <f>VLOOKUP(Table266[[#This Row],[V2 avain]],Table2611[#All],3,FALSE)</f>
        <v>0</v>
      </c>
      <c r="G328" s="40">
        <f>VLOOKUP(Table266[[#This Row],[V2 avain]],Table2611[#All],4,FALSE)</f>
        <v>0</v>
      </c>
      <c r="H328" s="40">
        <f>VLOOKUP(Table266[[#This Row],[V2 avain]],Table2611[#All],5,FALSE)</f>
        <v>0</v>
      </c>
      <c r="I328" s="40">
        <f>VLOOKUP(Table266[[#This Row],[V2 avain]],Table2611[#All],6,FALSE)</f>
        <v>0</v>
      </c>
      <c r="J328" s="40">
        <f>VLOOKUP(Table266[[#This Row],[V2 avain]],Table2611[#All],7,FALSE)</f>
        <v>0</v>
      </c>
      <c r="K328" s="40" t="str">
        <f>VLOOKUP(Table266[[#This Row],[V2 avain]],Table2611[#All],8,FALSE)</f>
        <v>Uusi</v>
      </c>
      <c r="L328" s="62" t="s">
        <v>313</v>
      </c>
      <c r="M328" s="62" t="s">
        <v>467</v>
      </c>
      <c r="N328" s="24"/>
      <c r="O328" s="2"/>
      <c r="P328" s="13"/>
    </row>
    <row r="329" spans="1:16" ht="13.95" customHeight="1" x14ac:dyDescent="0.3">
      <c r="A329" s="2"/>
      <c r="B329" s="23"/>
      <c r="C329" s="152" t="s">
        <v>1873</v>
      </c>
      <c r="D329" s="34" t="s">
        <v>314</v>
      </c>
      <c r="E329" s="39">
        <f>VLOOKUP(Table266[[#This Row],[V2 avain]],Table2611[#All],2,FALSE)</f>
        <v>0</v>
      </c>
      <c r="F329" s="40">
        <f>VLOOKUP(Table266[[#This Row],[V2 avain]],Table2611[#All],3,FALSE)</f>
        <v>0</v>
      </c>
      <c r="G329" s="40">
        <f>VLOOKUP(Table266[[#This Row],[V2 avain]],Table2611[#All],4,FALSE)</f>
        <v>0</v>
      </c>
      <c r="H329" s="40">
        <f>VLOOKUP(Table266[[#This Row],[V2 avain]],Table2611[#All],5,FALSE)</f>
        <v>0</v>
      </c>
      <c r="I329" s="40">
        <f>VLOOKUP(Table266[[#This Row],[V2 avain]],Table2611[#All],6,FALSE)</f>
        <v>0</v>
      </c>
      <c r="J329" s="40" t="str">
        <f>VLOOKUP(Table266[[#This Row],[V2 avain]],Table2611[#All],7,FALSE)</f>
        <v>RISK-1i</v>
      </c>
      <c r="K329" s="40" t="str">
        <f>VLOOKUP(Table266[[#This Row],[V2 avain]],Table2611[#All],8,FALSE)</f>
        <v>Muuttunut</v>
      </c>
      <c r="L329" s="62" t="s">
        <v>314</v>
      </c>
      <c r="M329" s="62" t="s">
        <v>469</v>
      </c>
      <c r="N329" s="24"/>
      <c r="O329" s="2"/>
      <c r="P329" s="13"/>
    </row>
    <row r="330" spans="1:16" ht="13.95" customHeight="1" x14ac:dyDescent="0.3">
      <c r="A330" s="2"/>
      <c r="B330" s="23"/>
      <c r="C330" s="152" t="s">
        <v>1874</v>
      </c>
      <c r="D330" s="34" t="s">
        <v>315</v>
      </c>
      <c r="E330" s="39">
        <f>VLOOKUP(Table266[[#This Row],[V2 avain]],Table2611[#All],2,FALSE)</f>
        <v>0</v>
      </c>
      <c r="F330" s="40">
        <f>VLOOKUP(Table266[[#This Row],[V2 avain]],Table2611[#All],3,FALSE)</f>
        <v>0</v>
      </c>
      <c r="G330" s="40">
        <f>VLOOKUP(Table266[[#This Row],[V2 avain]],Table2611[#All],4,FALSE)</f>
        <v>0</v>
      </c>
      <c r="H330" s="40">
        <f>VLOOKUP(Table266[[#This Row],[V2 avain]],Table2611[#All],5,FALSE)</f>
        <v>0</v>
      </c>
      <c r="I330" s="40">
        <f>VLOOKUP(Table266[[#This Row],[V2 avain]],Table2611[#All],6,FALSE)</f>
        <v>0</v>
      </c>
      <c r="J330" s="40">
        <f>VLOOKUP(Table266[[#This Row],[V2 avain]],Table2611[#All],7,FALSE)</f>
        <v>0</v>
      </c>
      <c r="K330" s="40" t="str">
        <f>VLOOKUP(Table266[[#This Row],[V2 avain]],Table2611[#All],8,FALSE)</f>
        <v>Uusi</v>
      </c>
      <c r="L330" s="62" t="s">
        <v>315</v>
      </c>
      <c r="M330" s="62" t="s">
        <v>469</v>
      </c>
      <c r="N330" s="24"/>
      <c r="O330" s="2"/>
      <c r="P330" s="13"/>
    </row>
    <row r="331" spans="1:16" ht="13.95" customHeight="1" x14ac:dyDescent="0.3">
      <c r="A331" s="2"/>
      <c r="B331" s="23"/>
      <c r="C331" s="152" t="s">
        <v>1875</v>
      </c>
      <c r="D331" s="34" t="s">
        <v>316</v>
      </c>
      <c r="E331" s="39">
        <f>VLOOKUP(Table266[[#This Row],[V2 avain]],Table2611[#All],2,FALSE)</f>
        <v>0</v>
      </c>
      <c r="F331" s="40">
        <f>VLOOKUP(Table266[[#This Row],[V2 avain]],Table2611[#All],3,FALSE)</f>
        <v>0</v>
      </c>
      <c r="G331" s="40">
        <f>VLOOKUP(Table266[[#This Row],[V2 avain]],Table2611[#All],4,FALSE)</f>
        <v>0</v>
      </c>
      <c r="H331" s="40">
        <f>VLOOKUP(Table266[[#This Row],[V2 avain]],Table2611[#All],5,FALSE)</f>
        <v>0</v>
      </c>
      <c r="I331" s="40">
        <f>VLOOKUP(Table266[[#This Row],[V2 avain]],Table2611[#All],6,FALSE)</f>
        <v>0</v>
      </c>
      <c r="J331" s="40" t="str">
        <f>VLOOKUP(Table266[[#This Row],[V2 avain]],Table2611[#All],7,FALSE)</f>
        <v>RISK-1e</v>
      </c>
      <c r="K331" s="40" t="str">
        <f>VLOOKUP(Table266[[#This Row],[V2 avain]],Table2611[#All],8,FALSE)</f>
        <v>Muuttunut</v>
      </c>
      <c r="L331" s="62" t="s">
        <v>316</v>
      </c>
      <c r="M331" s="62" t="s">
        <v>467</v>
      </c>
      <c r="N331" s="24"/>
      <c r="O331" s="2"/>
      <c r="P331" s="13"/>
    </row>
    <row r="332" spans="1:16" ht="13.95" customHeight="1" x14ac:dyDescent="0.3">
      <c r="A332" s="2"/>
      <c r="B332" s="23"/>
      <c r="C332" s="152" t="s">
        <v>1876</v>
      </c>
      <c r="D332" s="34" t="s">
        <v>317</v>
      </c>
      <c r="E332" s="39">
        <f>VLOOKUP(Table266[[#This Row],[V2 avain]],Table2611[#All],2,FALSE)</f>
        <v>0</v>
      </c>
      <c r="F332" s="40">
        <f>VLOOKUP(Table266[[#This Row],[V2 avain]],Table2611[#All],3,FALSE)</f>
        <v>0</v>
      </c>
      <c r="G332" s="40">
        <f>VLOOKUP(Table266[[#This Row],[V2 avain]],Table2611[#All],4,FALSE)</f>
        <v>0</v>
      </c>
      <c r="H332" s="40">
        <f>VLOOKUP(Table266[[#This Row],[V2 avain]],Table2611[#All],5,FALSE)</f>
        <v>0</v>
      </c>
      <c r="I332" s="40">
        <f>VLOOKUP(Table266[[#This Row],[V2 avain]],Table2611[#All],6,FALSE)</f>
        <v>0</v>
      </c>
      <c r="J332" s="40" t="str">
        <f>VLOOKUP(Table266[[#This Row],[V2 avain]],Table2611[#All],7,FALSE)</f>
        <v>RISK-2b</v>
      </c>
      <c r="K332" s="40" t="str">
        <f>VLOOKUP(Table266[[#This Row],[V2 avain]],Table2611[#All],8,FALSE)</f>
        <v>Muuttunut</v>
      </c>
      <c r="L332" s="62" t="s">
        <v>317</v>
      </c>
      <c r="M332" s="62" t="s">
        <v>469</v>
      </c>
      <c r="N332" s="24"/>
      <c r="O332" s="2"/>
      <c r="P332" s="13"/>
    </row>
    <row r="333" spans="1:16" ht="13.95" customHeight="1" x14ac:dyDescent="0.3">
      <c r="A333" s="2"/>
      <c r="B333" s="23"/>
      <c r="C333" s="152" t="s">
        <v>1877</v>
      </c>
      <c r="D333" s="34" t="s">
        <v>318</v>
      </c>
      <c r="E333" s="39">
        <f>VLOOKUP(Table266[[#This Row],[V2 avain]],Table2611[#All],2,FALSE)</f>
        <v>0</v>
      </c>
      <c r="F333" s="40">
        <f>VLOOKUP(Table266[[#This Row],[V2 avain]],Table2611[#All],3,FALSE)</f>
        <v>0</v>
      </c>
      <c r="G333" s="40">
        <f>VLOOKUP(Table266[[#This Row],[V2 avain]],Table2611[#All],4,FALSE)</f>
        <v>0</v>
      </c>
      <c r="H333" s="40">
        <f>VLOOKUP(Table266[[#This Row],[V2 avain]],Table2611[#All],5,FALSE)</f>
        <v>0</v>
      </c>
      <c r="I333" s="40">
        <f>VLOOKUP(Table266[[#This Row],[V2 avain]],Table2611[#All],6,FALSE)</f>
        <v>0</v>
      </c>
      <c r="J333" s="40">
        <f>VLOOKUP(Table266[[#This Row],[V2 avain]],Table2611[#All],7,FALSE)</f>
        <v>0</v>
      </c>
      <c r="K333" s="40" t="str">
        <f>VLOOKUP(Table266[[#This Row],[V2 avain]],Table2611[#All],8,FALSE)</f>
        <v>Uusi</v>
      </c>
      <c r="L333" s="62" t="s">
        <v>318</v>
      </c>
      <c r="M333" s="62" t="s">
        <v>469</v>
      </c>
      <c r="N333" s="24"/>
      <c r="O333" s="2"/>
      <c r="P333" s="13"/>
    </row>
    <row r="334" spans="1:16" ht="13.95" customHeight="1" x14ac:dyDescent="0.3">
      <c r="A334" s="2"/>
      <c r="B334" s="23"/>
      <c r="C334" s="152" t="s">
        <v>1878</v>
      </c>
      <c r="D334" s="34" t="s">
        <v>319</v>
      </c>
      <c r="E334" s="39">
        <f>VLOOKUP(Table266[[#This Row],[V2 avain]],Table2611[#All],2,FALSE)</f>
        <v>0</v>
      </c>
      <c r="F334" s="40">
        <f>VLOOKUP(Table266[[#This Row],[V2 avain]],Table2611[#All],3,FALSE)</f>
        <v>0</v>
      </c>
      <c r="G334" s="40">
        <f>VLOOKUP(Table266[[#This Row],[V2 avain]],Table2611[#All],4,FALSE)</f>
        <v>0</v>
      </c>
      <c r="H334" s="40">
        <f>VLOOKUP(Table266[[#This Row],[V2 avain]],Table2611[#All],5,FALSE)</f>
        <v>0</v>
      </c>
      <c r="I334" s="40">
        <f>VLOOKUP(Table266[[#This Row],[V2 avain]],Table2611[#All],6,FALSE)</f>
        <v>0</v>
      </c>
      <c r="J334" s="40">
        <f>VLOOKUP(Table266[[#This Row],[V2 avain]],Table2611[#All],7,FALSE)</f>
        <v>0</v>
      </c>
      <c r="K334" s="40" t="str">
        <f>VLOOKUP(Table266[[#This Row],[V2 avain]],Table2611[#All],8,FALSE)</f>
        <v>Uusi</v>
      </c>
      <c r="L334" s="62" t="s">
        <v>319</v>
      </c>
      <c r="M334" s="62" t="s">
        <v>469</v>
      </c>
      <c r="N334" s="24"/>
      <c r="O334" s="2"/>
      <c r="P334" s="13"/>
    </row>
    <row r="335" spans="1:16" ht="13.95" customHeight="1" x14ac:dyDescent="0.3">
      <c r="A335" s="2"/>
      <c r="B335" s="23"/>
      <c r="C335" s="152" t="s">
        <v>1879</v>
      </c>
      <c r="D335" s="34" t="s">
        <v>320</v>
      </c>
      <c r="E335" s="39">
        <f>VLOOKUP(Table266[[#This Row],[V2 avain]],Table2611[#All],2,FALSE)</f>
        <v>0</v>
      </c>
      <c r="F335" s="40">
        <f>VLOOKUP(Table266[[#This Row],[V2 avain]],Table2611[#All],3,FALSE)</f>
        <v>0</v>
      </c>
      <c r="G335" s="40">
        <f>VLOOKUP(Table266[[#This Row],[V2 avain]],Table2611[#All],4,FALSE)</f>
        <v>0</v>
      </c>
      <c r="H335" s="40">
        <f>VLOOKUP(Table266[[#This Row],[V2 avain]],Table2611[#All],5,FALSE)</f>
        <v>0</v>
      </c>
      <c r="I335" s="40">
        <f>VLOOKUP(Table266[[#This Row],[V2 avain]],Table2611[#All],6,FALSE)</f>
        <v>0</v>
      </c>
      <c r="J335" s="40">
        <f>VLOOKUP(Table266[[#This Row],[V2 avain]],Table2611[#All],7,FALSE)</f>
        <v>0</v>
      </c>
      <c r="K335" s="40" t="str">
        <f>VLOOKUP(Table266[[#This Row],[V2 avain]],Table2611[#All],8,FALSE)</f>
        <v>Uusi</v>
      </c>
      <c r="L335" s="62" t="s">
        <v>320</v>
      </c>
      <c r="M335" s="62" t="s">
        <v>469</v>
      </c>
      <c r="N335" s="24"/>
      <c r="O335" s="2"/>
      <c r="P335" s="13"/>
    </row>
    <row r="336" spans="1:16" ht="13.95" customHeight="1" x14ac:dyDescent="0.3">
      <c r="A336" s="2"/>
      <c r="B336" s="23"/>
      <c r="C336" s="152" t="s">
        <v>1880</v>
      </c>
      <c r="D336" s="34" t="s">
        <v>321</v>
      </c>
      <c r="E336" s="39">
        <f>VLOOKUP(Table266[[#This Row],[V2 avain]],Table2611[#All],2,FALSE)</f>
        <v>0</v>
      </c>
      <c r="F336" s="40">
        <f>VLOOKUP(Table266[[#This Row],[V2 avain]],Table2611[#All],3,FALSE)</f>
        <v>0</v>
      </c>
      <c r="G336" s="40">
        <f>VLOOKUP(Table266[[#This Row],[V2 avain]],Table2611[#All],4,FALSE)</f>
        <v>0</v>
      </c>
      <c r="H336" s="40">
        <f>VLOOKUP(Table266[[#This Row],[V2 avain]],Table2611[#All],5,FALSE)</f>
        <v>0</v>
      </c>
      <c r="I336" s="40">
        <f>VLOOKUP(Table266[[#This Row],[V2 avain]],Table2611[#All],6,FALSE)</f>
        <v>0</v>
      </c>
      <c r="J336" s="40" t="str">
        <f>VLOOKUP(Table266[[#This Row],[V2 avain]],Table2611[#All],7,FALSE)</f>
        <v>RISK-1f</v>
      </c>
      <c r="K336" s="40" t="str">
        <f>VLOOKUP(Table266[[#This Row],[V2 avain]],Table2611[#All],8,FALSE)</f>
        <v>Muuttunut</v>
      </c>
      <c r="L336" s="62" t="s">
        <v>321</v>
      </c>
      <c r="M336" s="62" t="s">
        <v>469</v>
      </c>
      <c r="N336" s="24"/>
      <c r="O336" s="2"/>
      <c r="P336" s="13"/>
    </row>
    <row r="337" spans="1:16" ht="13.95" customHeight="1" x14ac:dyDescent="0.3">
      <c r="A337" s="2"/>
      <c r="B337" s="23"/>
      <c r="C337" s="152" t="s">
        <v>1881</v>
      </c>
      <c r="D337" s="34" t="s">
        <v>322</v>
      </c>
      <c r="E337" s="39">
        <f>VLOOKUP(Table266[[#This Row],[V2 avain]],Table2611[#All],2,FALSE)</f>
        <v>0</v>
      </c>
      <c r="F337" s="40">
        <f>VLOOKUP(Table266[[#This Row],[V2 avain]],Table2611[#All],3,FALSE)</f>
        <v>0</v>
      </c>
      <c r="G337" s="40">
        <f>VLOOKUP(Table266[[#This Row],[V2 avain]],Table2611[#All],4,FALSE)</f>
        <v>0</v>
      </c>
      <c r="H337" s="40">
        <f>VLOOKUP(Table266[[#This Row],[V2 avain]],Table2611[#All],5,FALSE)</f>
        <v>0</v>
      </c>
      <c r="I337" s="40">
        <f>VLOOKUP(Table266[[#This Row],[V2 avain]],Table2611[#All],6,FALSE)</f>
        <v>0</v>
      </c>
      <c r="J337" s="40">
        <f>VLOOKUP(Table266[[#This Row],[V2 avain]],Table2611[#All],7,FALSE)</f>
        <v>0</v>
      </c>
      <c r="K337" s="40" t="str">
        <f>VLOOKUP(Table266[[#This Row],[V2 avain]],Table2611[#All],8,FALSE)</f>
        <v>Uusi</v>
      </c>
      <c r="L337" s="62" t="s">
        <v>322</v>
      </c>
      <c r="M337" s="62" t="s">
        <v>469</v>
      </c>
      <c r="N337" s="24"/>
      <c r="O337" s="2"/>
      <c r="P337" s="13"/>
    </row>
    <row r="338" spans="1:16" ht="13.95" customHeight="1" x14ac:dyDescent="0.3">
      <c r="A338" s="2"/>
      <c r="B338" s="23"/>
      <c r="C338" s="152" t="s">
        <v>1882</v>
      </c>
      <c r="D338" s="34" t="s">
        <v>323</v>
      </c>
      <c r="E338" s="39">
        <f>VLOOKUP(Table266[[#This Row],[V2 avain]],Table2611[#All],2,FALSE)</f>
        <v>0</v>
      </c>
      <c r="F338" s="40">
        <f>VLOOKUP(Table266[[#This Row],[V2 avain]],Table2611[#All],3,FALSE)</f>
        <v>0</v>
      </c>
      <c r="G338" s="40">
        <f>VLOOKUP(Table266[[#This Row],[V2 avain]],Table2611[#All],4,FALSE)</f>
        <v>0</v>
      </c>
      <c r="H338" s="40">
        <f>VLOOKUP(Table266[[#This Row],[V2 avain]],Table2611[#All],5,FALSE)</f>
        <v>0</v>
      </c>
      <c r="I338" s="40">
        <f>VLOOKUP(Table266[[#This Row],[V2 avain]],Table2611[#All],6,FALSE)</f>
        <v>0</v>
      </c>
      <c r="J338" s="40" t="str">
        <f>VLOOKUP(Table266[[#This Row],[V2 avain]],Table2611[#All],7,FALSE)</f>
        <v>RISK-1b</v>
      </c>
      <c r="K338" s="40" t="str">
        <f>VLOOKUP(Table266[[#This Row],[V2 avain]],Table2611[#All],8,FALSE)</f>
        <v>Muuttunut</v>
      </c>
      <c r="L338" s="62" t="s">
        <v>323</v>
      </c>
      <c r="M338" s="62" t="s">
        <v>469</v>
      </c>
      <c r="N338" s="24"/>
      <c r="O338" s="2"/>
      <c r="P338" s="13"/>
    </row>
    <row r="339" spans="1:16" ht="13.95" customHeight="1" x14ac:dyDescent="0.3">
      <c r="A339" s="2"/>
      <c r="B339" s="23"/>
      <c r="C339" s="152" t="s">
        <v>1883</v>
      </c>
      <c r="D339" s="34" t="s">
        <v>324</v>
      </c>
      <c r="E339" s="39">
        <f>VLOOKUP(Table266[[#This Row],[V2 avain]],Table2611[#All],2,FALSE)</f>
        <v>0</v>
      </c>
      <c r="F339" s="40">
        <f>VLOOKUP(Table266[[#This Row],[V2 avain]],Table2611[#All],3,FALSE)</f>
        <v>0</v>
      </c>
      <c r="G339" s="40">
        <f>VLOOKUP(Table266[[#This Row],[V2 avain]],Table2611[#All],4,FALSE)</f>
        <v>0</v>
      </c>
      <c r="H339" s="40">
        <f>VLOOKUP(Table266[[#This Row],[V2 avain]],Table2611[#All],5,FALSE)</f>
        <v>0</v>
      </c>
      <c r="I339" s="40">
        <f>VLOOKUP(Table266[[#This Row],[V2 avain]],Table2611[#All],6,FALSE)</f>
        <v>0</v>
      </c>
      <c r="J339" s="40" t="str">
        <f>VLOOKUP(Table266[[#This Row],[V2 avain]],Table2611[#All],7,FALSE)</f>
        <v>RISK-2c</v>
      </c>
      <c r="K339" s="40" t="str">
        <f>VLOOKUP(Table266[[#This Row],[V2 avain]],Table2611[#All],8,FALSE)</f>
        <v>Muuttunut</v>
      </c>
      <c r="L339" s="62" t="s">
        <v>324</v>
      </c>
      <c r="M339" s="62" t="s">
        <v>467</v>
      </c>
      <c r="N339" s="24"/>
      <c r="O339" s="2"/>
      <c r="P339" s="13"/>
    </row>
    <row r="340" spans="1:16" ht="13.95" customHeight="1" x14ac:dyDescent="0.3">
      <c r="A340" s="2"/>
      <c r="B340" s="23"/>
      <c r="C340" s="152" t="s">
        <v>1884</v>
      </c>
      <c r="D340" s="34" t="s">
        <v>325</v>
      </c>
      <c r="E340" s="39">
        <f>VLOOKUP(Table266[[#This Row],[V2 avain]],Table2611[#All],2,FALSE)</f>
        <v>0</v>
      </c>
      <c r="F340" s="40">
        <f>VLOOKUP(Table266[[#This Row],[V2 avain]],Table2611[#All],3,FALSE)</f>
        <v>0</v>
      </c>
      <c r="G340" s="40">
        <f>VLOOKUP(Table266[[#This Row],[V2 avain]],Table2611[#All],4,FALSE)</f>
        <v>0</v>
      </c>
      <c r="H340" s="40">
        <f>VLOOKUP(Table266[[#This Row],[V2 avain]],Table2611[#All],5,FALSE)</f>
        <v>0</v>
      </c>
      <c r="I340" s="40">
        <f>VLOOKUP(Table266[[#This Row],[V2 avain]],Table2611[#All],6,FALSE)</f>
        <v>0</v>
      </c>
      <c r="J340" s="40">
        <f>VLOOKUP(Table266[[#This Row],[V2 avain]],Table2611[#All],7,FALSE)</f>
        <v>0</v>
      </c>
      <c r="K340" s="40" t="str">
        <f>VLOOKUP(Table266[[#This Row],[V2 avain]],Table2611[#All],8,FALSE)</f>
        <v>Uusi</v>
      </c>
      <c r="L340" s="62" t="s">
        <v>325</v>
      </c>
      <c r="M340" s="62" t="s">
        <v>467</v>
      </c>
      <c r="N340" s="24"/>
      <c r="O340" s="2"/>
      <c r="P340" s="13"/>
    </row>
    <row r="341" spans="1:16" ht="13.95" customHeight="1" x14ac:dyDescent="0.3">
      <c r="A341" s="2"/>
      <c r="B341" s="23"/>
      <c r="C341" s="152" t="s">
        <v>1885</v>
      </c>
      <c r="D341" s="34" t="s">
        <v>326</v>
      </c>
      <c r="E341" s="39">
        <f>VLOOKUP(Table266[[#This Row],[V2 avain]],Table2611[#All],2,FALSE)</f>
        <v>0</v>
      </c>
      <c r="F341" s="40">
        <f>VLOOKUP(Table266[[#This Row],[V2 avain]],Table2611[#All],3,FALSE)</f>
        <v>0</v>
      </c>
      <c r="G341" s="40">
        <f>VLOOKUP(Table266[[#This Row],[V2 avain]],Table2611[#All],4,FALSE)</f>
        <v>0</v>
      </c>
      <c r="H341" s="40">
        <f>VLOOKUP(Table266[[#This Row],[V2 avain]],Table2611[#All],5,FALSE)</f>
        <v>0</v>
      </c>
      <c r="I341" s="40">
        <f>VLOOKUP(Table266[[#This Row],[V2 avain]],Table2611[#All],6,FALSE)</f>
        <v>0</v>
      </c>
      <c r="J341" s="40">
        <f>VLOOKUP(Table266[[#This Row],[V2 avain]],Table2611[#All],7,FALSE)</f>
        <v>0</v>
      </c>
      <c r="K341" s="40" t="str">
        <f>VLOOKUP(Table266[[#This Row],[V2 avain]],Table2611[#All],8,FALSE)</f>
        <v>Uusi</v>
      </c>
      <c r="L341" s="62" t="s">
        <v>326</v>
      </c>
      <c r="M341" s="62" t="s">
        <v>467</v>
      </c>
      <c r="N341" s="24"/>
      <c r="O341" s="2"/>
      <c r="P341" s="13"/>
    </row>
    <row r="342" spans="1:16" ht="13.95" customHeight="1" x14ac:dyDescent="0.3">
      <c r="A342" s="2"/>
      <c r="B342" s="23"/>
      <c r="C342" s="152" t="s">
        <v>1886</v>
      </c>
      <c r="D342" s="34" t="s">
        <v>327</v>
      </c>
      <c r="E342" s="39">
        <f>VLOOKUP(Table266[[#This Row],[V2 avain]],Table2611[#All],2,FALSE)</f>
        <v>0</v>
      </c>
      <c r="F342" s="40">
        <f>VLOOKUP(Table266[[#This Row],[V2 avain]],Table2611[#All],3,FALSE)</f>
        <v>0</v>
      </c>
      <c r="G342" s="40">
        <f>VLOOKUP(Table266[[#This Row],[V2 avain]],Table2611[#All],4,FALSE)</f>
        <v>0</v>
      </c>
      <c r="H342" s="40">
        <f>VLOOKUP(Table266[[#This Row],[V2 avain]],Table2611[#All],5,FALSE)</f>
        <v>0</v>
      </c>
      <c r="I342" s="40">
        <f>VLOOKUP(Table266[[#This Row],[V2 avain]],Table2611[#All],6,FALSE)</f>
        <v>0</v>
      </c>
      <c r="J342" s="40">
        <f>VLOOKUP(Table266[[#This Row],[V2 avain]],Table2611[#All],7,FALSE)</f>
        <v>0</v>
      </c>
      <c r="K342" s="40" t="str">
        <f>VLOOKUP(Table266[[#This Row],[V2 avain]],Table2611[#All],8,FALSE)</f>
        <v>Uusi</v>
      </c>
      <c r="L342" s="62" t="s">
        <v>327</v>
      </c>
      <c r="M342" s="62" t="s">
        <v>467</v>
      </c>
      <c r="N342" s="24"/>
      <c r="O342" s="2"/>
      <c r="P342" s="13"/>
    </row>
    <row r="343" spans="1:16" ht="13.95" customHeight="1" x14ac:dyDescent="0.3">
      <c r="A343" s="2"/>
      <c r="B343" s="23"/>
      <c r="C343" s="152" t="s">
        <v>1887</v>
      </c>
      <c r="D343" s="34" t="s">
        <v>328</v>
      </c>
      <c r="E343" s="39">
        <f>VLOOKUP(Table266[[#This Row],[V2 avain]],Table2611[#All],2,FALSE)</f>
        <v>0</v>
      </c>
      <c r="F343" s="40">
        <f>VLOOKUP(Table266[[#This Row],[V2 avain]],Table2611[#All],3,FALSE)</f>
        <v>0</v>
      </c>
      <c r="G343" s="40">
        <f>VLOOKUP(Table266[[#This Row],[V2 avain]],Table2611[#All],4,FALSE)</f>
        <v>0</v>
      </c>
      <c r="H343" s="40">
        <f>VLOOKUP(Table266[[#This Row],[V2 avain]],Table2611[#All],5,FALSE)</f>
        <v>0</v>
      </c>
      <c r="I343" s="40">
        <f>VLOOKUP(Table266[[#This Row],[V2 avain]],Table2611[#All],6,FALSE)</f>
        <v>0</v>
      </c>
      <c r="J343" s="40" t="str">
        <f>VLOOKUP(Table266[[#This Row],[V2 avain]],Table2611[#All],7,FALSE)</f>
        <v>RISK-3a</v>
      </c>
      <c r="K343" s="40" t="str">
        <f>VLOOKUP(Table266[[#This Row],[V2 avain]],Table2611[#All],8,FALSE)</f>
        <v>Vastaava</v>
      </c>
      <c r="L343" s="62" t="s">
        <v>328</v>
      </c>
      <c r="M343" s="62" t="s">
        <v>467</v>
      </c>
      <c r="N343" s="24"/>
      <c r="O343" s="2"/>
      <c r="P343" s="13"/>
    </row>
    <row r="344" spans="1:16" ht="13.95" customHeight="1" x14ac:dyDescent="0.3">
      <c r="A344" s="2"/>
      <c r="B344" s="23"/>
      <c r="C344" s="152" t="s">
        <v>1888</v>
      </c>
      <c r="D344" s="34" t="s">
        <v>329</v>
      </c>
      <c r="E344" s="39">
        <f>VLOOKUP(Table266[[#This Row],[V2 avain]],Table2611[#All],2,FALSE)</f>
        <v>0</v>
      </c>
      <c r="F344" s="40">
        <f>VLOOKUP(Table266[[#This Row],[V2 avain]],Table2611[#All],3,FALSE)</f>
        <v>0</v>
      </c>
      <c r="G344" s="40">
        <f>VLOOKUP(Table266[[#This Row],[V2 avain]],Table2611[#All],4,FALSE)</f>
        <v>0</v>
      </c>
      <c r="H344" s="40">
        <f>VLOOKUP(Table266[[#This Row],[V2 avain]],Table2611[#All],5,FALSE)</f>
        <v>0</v>
      </c>
      <c r="I344" s="40">
        <f>VLOOKUP(Table266[[#This Row],[V2 avain]],Table2611[#All],6,FALSE)</f>
        <v>0</v>
      </c>
      <c r="J344" s="40" t="str">
        <f>VLOOKUP(Table266[[#This Row],[V2 avain]],Table2611[#All],7,FALSE)</f>
        <v>RISK-3b</v>
      </c>
      <c r="K344" s="40" t="str">
        <f>VLOOKUP(Table266[[#This Row],[V2 avain]],Table2611[#All],8,FALSE)</f>
        <v>Vastaava</v>
      </c>
      <c r="L344" s="62" t="s">
        <v>329</v>
      </c>
      <c r="M344" s="62" t="s">
        <v>467</v>
      </c>
      <c r="N344" s="24"/>
      <c r="O344" s="2"/>
      <c r="P344" s="13"/>
    </row>
    <row r="345" spans="1:16" ht="13.95" customHeight="1" x14ac:dyDescent="0.3">
      <c r="A345" s="2"/>
      <c r="B345" s="23"/>
      <c r="C345" s="152" t="s">
        <v>1889</v>
      </c>
      <c r="D345" s="34" t="s">
        <v>330</v>
      </c>
      <c r="E345" s="39">
        <f>VLOOKUP(Table266[[#This Row],[V2 avain]],Table2611[#All],2,FALSE)</f>
        <v>0</v>
      </c>
      <c r="F345" s="40">
        <f>VLOOKUP(Table266[[#This Row],[V2 avain]],Table2611[#All],3,FALSE)</f>
        <v>0</v>
      </c>
      <c r="G345" s="40">
        <f>VLOOKUP(Table266[[#This Row],[V2 avain]],Table2611[#All],4,FALSE)</f>
        <v>0</v>
      </c>
      <c r="H345" s="40">
        <f>VLOOKUP(Table266[[#This Row],[V2 avain]],Table2611[#All],5,FALSE)</f>
        <v>0</v>
      </c>
      <c r="I345" s="40">
        <f>VLOOKUP(Table266[[#This Row],[V2 avain]],Table2611[#All],6,FALSE)</f>
        <v>0</v>
      </c>
      <c r="J345" s="40" t="str">
        <f>VLOOKUP(Table266[[#This Row],[V2 avain]],Table2611[#All],7,FALSE)</f>
        <v>RISK-3e</v>
      </c>
      <c r="K345" s="40" t="str">
        <f>VLOOKUP(Table266[[#This Row],[V2 avain]],Table2611[#All],8,FALSE)</f>
        <v>Muuttunut</v>
      </c>
      <c r="L345" s="62" t="s">
        <v>330</v>
      </c>
      <c r="M345" s="62" t="s">
        <v>467</v>
      </c>
      <c r="N345" s="24"/>
      <c r="O345" s="2"/>
      <c r="P345" s="13"/>
    </row>
    <row r="346" spans="1:16" ht="13.95" customHeight="1" x14ac:dyDescent="0.3">
      <c r="A346" s="2"/>
      <c r="B346" s="23"/>
      <c r="C346" s="152" t="s">
        <v>1890</v>
      </c>
      <c r="D346" s="34" t="s">
        <v>331</v>
      </c>
      <c r="E346" s="39">
        <f>VLOOKUP(Table266[[#This Row],[V2 avain]],Table2611[#All],2,FALSE)</f>
        <v>0</v>
      </c>
      <c r="F346" s="40">
        <f>VLOOKUP(Table266[[#This Row],[V2 avain]],Table2611[#All],3,FALSE)</f>
        <v>0</v>
      </c>
      <c r="G346" s="40">
        <f>VLOOKUP(Table266[[#This Row],[V2 avain]],Table2611[#All],4,FALSE)</f>
        <v>0</v>
      </c>
      <c r="H346" s="40">
        <f>VLOOKUP(Table266[[#This Row],[V2 avain]],Table2611[#All],5,FALSE)</f>
        <v>0</v>
      </c>
      <c r="I346" s="40">
        <f>VLOOKUP(Table266[[#This Row],[V2 avain]],Table2611[#All],6,FALSE)</f>
        <v>0</v>
      </c>
      <c r="J346" s="40" t="str">
        <f>VLOOKUP(Table266[[#This Row],[V2 avain]],Table2611[#All],7,FALSE)</f>
        <v>RISK-3d</v>
      </c>
      <c r="K346" s="40" t="str">
        <f>VLOOKUP(Table266[[#This Row],[V2 avain]],Table2611[#All],8,FALSE)</f>
        <v>Vastaava</v>
      </c>
      <c r="L346" s="62" t="s">
        <v>332</v>
      </c>
      <c r="M346" s="62" t="s">
        <v>467</v>
      </c>
      <c r="N346" s="24"/>
      <c r="O346" s="2"/>
      <c r="P346" s="13"/>
    </row>
    <row r="347" spans="1:16" ht="13.95" customHeight="1" x14ac:dyDescent="0.3">
      <c r="A347" s="2"/>
      <c r="B347" s="23"/>
      <c r="C347" s="152" t="s">
        <v>1891</v>
      </c>
      <c r="D347" s="34" t="s">
        <v>332</v>
      </c>
      <c r="E347" s="39">
        <f>VLOOKUP(Table266[[#This Row],[V2 avain]],Table2611[#All],2,FALSE)</f>
        <v>0</v>
      </c>
      <c r="F347" s="40">
        <f>VLOOKUP(Table266[[#This Row],[V2 avain]],Table2611[#All],3,FALSE)</f>
        <v>0</v>
      </c>
      <c r="G347" s="40">
        <f>VLOOKUP(Table266[[#This Row],[V2 avain]],Table2611[#All],4,FALSE)</f>
        <v>0</v>
      </c>
      <c r="H347" s="40">
        <f>VLOOKUP(Table266[[#This Row],[V2 avain]],Table2611[#All],5,FALSE)</f>
        <v>0</v>
      </c>
      <c r="I347" s="40">
        <f>VLOOKUP(Table266[[#This Row],[V2 avain]],Table2611[#All],6,FALSE)</f>
        <v>0</v>
      </c>
      <c r="J347" s="40" t="str">
        <f>VLOOKUP(Table266[[#This Row],[V2 avain]],Table2611[#All],7,FALSE)</f>
        <v>RISK-3c</v>
      </c>
      <c r="K347" s="40" t="str">
        <f>VLOOKUP(Table266[[#This Row],[V2 avain]],Table2611[#All],8,FALSE)</f>
        <v>Vastaava</v>
      </c>
      <c r="L347" s="62" t="s">
        <v>331</v>
      </c>
      <c r="M347" s="62" t="s">
        <v>467</v>
      </c>
      <c r="N347" s="24"/>
      <c r="O347" s="2"/>
      <c r="P347" s="13"/>
    </row>
    <row r="348" spans="1:16" ht="13.95" customHeight="1" x14ac:dyDescent="0.3">
      <c r="A348" s="2"/>
      <c r="B348" s="23"/>
      <c r="C348" s="152" t="s">
        <v>1892</v>
      </c>
      <c r="D348" s="34" t="s">
        <v>333</v>
      </c>
      <c r="E348" s="39">
        <f>VLOOKUP(Table266[[#This Row],[V2 avain]],Table2611[#All],2,FALSE)</f>
        <v>0</v>
      </c>
      <c r="F348" s="40">
        <f>VLOOKUP(Table266[[#This Row],[V2 avain]],Table2611[#All],3,FALSE)</f>
        <v>0</v>
      </c>
      <c r="G348" s="40">
        <f>VLOOKUP(Table266[[#This Row],[V2 avain]],Table2611[#All],4,FALSE)</f>
        <v>0</v>
      </c>
      <c r="H348" s="40">
        <f>VLOOKUP(Table266[[#This Row],[V2 avain]],Table2611[#All],5,FALSE)</f>
        <v>0</v>
      </c>
      <c r="I348" s="40">
        <f>VLOOKUP(Table266[[#This Row],[V2 avain]],Table2611[#All],6,FALSE)</f>
        <v>0</v>
      </c>
      <c r="J348" s="40" t="str">
        <f>VLOOKUP(Table266[[#This Row],[V2 avain]],Table2611[#All],7,FALSE)</f>
        <v>RISK-3f</v>
      </c>
      <c r="K348" s="40" t="str">
        <f>VLOOKUP(Table266[[#This Row],[V2 avain]],Table2611[#All],8,FALSE)</f>
        <v>Muuttunut</v>
      </c>
      <c r="L348" s="62" t="s">
        <v>333</v>
      </c>
      <c r="M348" s="62" t="s">
        <v>467</v>
      </c>
      <c r="N348" s="24"/>
      <c r="O348" s="2"/>
      <c r="P348" s="13"/>
    </row>
    <row r="349" spans="1:16" ht="13.95" customHeight="1" x14ac:dyDescent="0.3">
      <c r="A349" s="2"/>
      <c r="B349" s="23"/>
      <c r="C349" s="152" t="s">
        <v>1893</v>
      </c>
      <c r="D349" s="34" t="s">
        <v>334</v>
      </c>
      <c r="E349" s="39">
        <f>VLOOKUP(Table266[[#This Row],[V2 avain]],Table2611[#All],2,FALSE)</f>
        <v>0</v>
      </c>
      <c r="F349" s="40">
        <f>VLOOKUP(Table266[[#This Row],[V2 avain]],Table2611[#All],3,FALSE)</f>
        <v>0</v>
      </c>
      <c r="G349" s="40">
        <f>VLOOKUP(Table266[[#This Row],[V2 avain]],Table2611[#All],4,FALSE)</f>
        <v>0</v>
      </c>
      <c r="H349" s="40">
        <f>VLOOKUP(Table266[[#This Row],[V2 avain]],Table2611[#All],5,FALSE)</f>
        <v>0</v>
      </c>
      <c r="I349" s="40">
        <f>VLOOKUP(Table266[[#This Row],[V2 avain]],Table2611[#All],6,FALSE)</f>
        <v>0</v>
      </c>
      <c r="J349" s="40" t="str">
        <f>VLOOKUP(Table266[[#This Row],[V2 avain]],Table2611[#All],7,FALSE)</f>
        <v>SITUATION-1a</v>
      </c>
      <c r="K349" s="40" t="str">
        <f>VLOOKUP(Table266[[#This Row],[V2 avain]],Table2611[#All],8,FALSE)</f>
        <v>Vastaava</v>
      </c>
      <c r="L349" s="62" t="s">
        <v>334</v>
      </c>
      <c r="M349" s="62" t="s">
        <v>469</v>
      </c>
      <c r="N349" s="24"/>
      <c r="O349" s="2"/>
      <c r="P349" s="13"/>
    </row>
    <row r="350" spans="1:16" ht="13.95" customHeight="1" x14ac:dyDescent="0.3">
      <c r="A350" s="2"/>
      <c r="B350" s="23"/>
      <c r="C350" s="152" t="s">
        <v>1894</v>
      </c>
      <c r="D350" s="34" t="s">
        <v>335</v>
      </c>
      <c r="E350" s="39">
        <f>VLOOKUP(Table266[[#This Row],[V2 avain]],Table2611[#All],2,FALSE)</f>
        <v>0</v>
      </c>
      <c r="F350" s="40">
        <f>VLOOKUP(Table266[[#This Row],[V2 avain]],Table2611[#All],3,FALSE)</f>
        <v>0</v>
      </c>
      <c r="G350" s="40">
        <f>VLOOKUP(Table266[[#This Row],[V2 avain]],Table2611[#All],4,FALSE)</f>
        <v>0</v>
      </c>
      <c r="H350" s="40">
        <f>VLOOKUP(Table266[[#This Row],[V2 avain]],Table2611[#All],5,FALSE)</f>
        <v>0</v>
      </c>
      <c r="I350" s="40">
        <f>VLOOKUP(Table266[[#This Row],[V2 avain]],Table2611[#All],6,FALSE)</f>
        <v>0</v>
      </c>
      <c r="J350" s="40">
        <f>VLOOKUP(Table266[[#This Row],[V2 avain]],Table2611[#All],7,FALSE)</f>
        <v>0</v>
      </c>
      <c r="K350" s="40" t="str">
        <f>VLOOKUP(Table266[[#This Row],[V2 avain]],Table2611[#All],8,FALSE)</f>
        <v>Uusi</v>
      </c>
      <c r="L350" s="62" t="s">
        <v>335</v>
      </c>
      <c r="M350" s="62" t="s">
        <v>467</v>
      </c>
      <c r="N350" s="24"/>
      <c r="O350" s="2"/>
      <c r="P350" s="13"/>
    </row>
    <row r="351" spans="1:16" ht="13.95" customHeight="1" x14ac:dyDescent="0.3">
      <c r="A351" s="2"/>
      <c r="B351" s="23"/>
      <c r="C351" s="152" t="s">
        <v>1895</v>
      </c>
      <c r="D351" s="34" t="s">
        <v>336</v>
      </c>
      <c r="E351" s="39">
        <f>VLOOKUP(Table266[[#This Row],[V2 avain]],Table2611[#All],2,FALSE)</f>
        <v>0</v>
      </c>
      <c r="F351" s="40">
        <f>VLOOKUP(Table266[[#This Row],[V2 avain]],Table2611[#All],3,FALSE)</f>
        <v>0</v>
      </c>
      <c r="G351" s="40">
        <f>VLOOKUP(Table266[[#This Row],[V2 avain]],Table2611[#All],4,FALSE)</f>
        <v>0</v>
      </c>
      <c r="H351" s="40">
        <f>VLOOKUP(Table266[[#This Row],[V2 avain]],Table2611[#All],5,FALSE)</f>
        <v>0</v>
      </c>
      <c r="I351" s="40">
        <f>VLOOKUP(Table266[[#This Row],[V2 avain]],Table2611[#All],6,FALSE)</f>
        <v>0</v>
      </c>
      <c r="J351" s="40" t="str">
        <f>VLOOKUP(Table266[[#This Row],[V2 avain]],Table2611[#All],7,FALSE)</f>
        <v>SITUATION-1b</v>
      </c>
      <c r="K351" s="40" t="str">
        <f>VLOOKUP(Table266[[#This Row],[V2 avain]],Table2611[#All],8,FALSE)</f>
        <v>Muuttunut</v>
      </c>
      <c r="L351" s="62" t="s">
        <v>336</v>
      </c>
      <c r="M351" s="62" t="s">
        <v>469</v>
      </c>
      <c r="N351" s="24"/>
      <c r="O351" s="2"/>
      <c r="P351" s="13"/>
    </row>
    <row r="352" spans="1:16" ht="13.95" customHeight="1" x14ac:dyDescent="0.3">
      <c r="A352" s="2"/>
      <c r="B352" s="23"/>
      <c r="C352" s="152" t="s">
        <v>1896</v>
      </c>
      <c r="D352" s="34" t="s">
        <v>337</v>
      </c>
      <c r="E352" s="39" t="e">
        <f>VLOOKUP(Table266[[#This Row],[V2 avain]],Table2611[#All],2,FALSE)</f>
        <v>#N/A</v>
      </c>
      <c r="F352" s="40" t="e">
        <f>VLOOKUP(Table266[[#This Row],[V2 avain]],Table2611[#All],3,FALSE)</f>
        <v>#N/A</v>
      </c>
      <c r="G352" s="40" t="e">
        <f>VLOOKUP(Table266[[#This Row],[V2 avain]],Table2611[#All],4,FALSE)</f>
        <v>#N/A</v>
      </c>
      <c r="H352" s="40" t="e">
        <f>VLOOKUP(Table266[[#This Row],[V2 avain]],Table2611[#All],5,FALSE)</f>
        <v>#N/A</v>
      </c>
      <c r="I352" s="40" t="e">
        <f>VLOOKUP(Table266[[#This Row],[V2 avain]],Table2611[#All],6,FALSE)</f>
        <v>#N/A</v>
      </c>
      <c r="J352" s="40" t="e">
        <f>VLOOKUP(Table266[[#This Row],[V2 avain]],Table2611[#All],7,FALSE)</f>
        <v>#N/A</v>
      </c>
      <c r="K352" s="40" t="e">
        <f>VLOOKUP(Table266[[#This Row],[V2 avain]],Table2611[#All],8,FALSE)</f>
        <v>#N/A</v>
      </c>
      <c r="L352" s="62"/>
      <c r="M352" s="62" t="s">
        <v>468</v>
      </c>
      <c r="N352" s="24"/>
      <c r="O352" s="2"/>
      <c r="P352" s="13"/>
    </row>
    <row r="353" spans="1:16" ht="13.95" customHeight="1" x14ac:dyDescent="0.3">
      <c r="A353" s="2"/>
      <c r="B353" s="23"/>
      <c r="C353" s="152" t="s">
        <v>1897</v>
      </c>
      <c r="D353" s="34" t="s">
        <v>338</v>
      </c>
      <c r="E353" s="39">
        <f>VLOOKUP(Table266[[#This Row],[V2 avain]],Table2611[#All],2,FALSE)</f>
        <v>0</v>
      </c>
      <c r="F353" s="40">
        <f>VLOOKUP(Table266[[#This Row],[V2 avain]],Table2611[#All],3,FALSE)</f>
        <v>0</v>
      </c>
      <c r="G353" s="40">
        <f>VLOOKUP(Table266[[#This Row],[V2 avain]],Table2611[#All],4,FALSE)</f>
        <v>0</v>
      </c>
      <c r="H353" s="40">
        <f>VLOOKUP(Table266[[#This Row],[V2 avain]],Table2611[#All],5,FALSE)</f>
        <v>0</v>
      </c>
      <c r="I353" s="40">
        <f>VLOOKUP(Table266[[#This Row],[V2 avain]],Table2611[#All],6,FALSE)</f>
        <v>0</v>
      </c>
      <c r="J353" s="40" t="str">
        <f>VLOOKUP(Table266[[#This Row],[V2 avain]],Table2611[#All],7,FALSE)</f>
        <v>SITUATION-1c</v>
      </c>
      <c r="K353" s="40" t="str">
        <f>VLOOKUP(Table266[[#This Row],[V2 avain]],Table2611[#All],8,FALSE)</f>
        <v>Vastaava</v>
      </c>
      <c r="L353" s="62" t="s">
        <v>337</v>
      </c>
      <c r="M353" s="62" t="s">
        <v>467</v>
      </c>
      <c r="N353" s="24"/>
      <c r="O353" s="2"/>
      <c r="P353" s="13"/>
    </row>
    <row r="354" spans="1:16" ht="13.95" customHeight="1" x14ac:dyDescent="0.3">
      <c r="A354" s="2"/>
      <c r="B354" s="23"/>
      <c r="C354" s="152" t="s">
        <v>1898</v>
      </c>
      <c r="D354" s="34" t="s">
        <v>490</v>
      </c>
      <c r="E354" s="39">
        <f>VLOOKUP(Table266[[#This Row],[V2 avain]],Table2611[#All],2,FALSE)</f>
        <v>0</v>
      </c>
      <c r="F354" s="40">
        <f>VLOOKUP(Table266[[#This Row],[V2 avain]],Table2611[#All],3,FALSE)</f>
        <v>0</v>
      </c>
      <c r="G354" s="40">
        <f>VLOOKUP(Table266[[#This Row],[V2 avain]],Table2611[#All],4,FALSE)</f>
        <v>0</v>
      </c>
      <c r="H354" s="40">
        <f>VLOOKUP(Table266[[#This Row],[V2 avain]],Table2611[#All],5,FALSE)</f>
        <v>0</v>
      </c>
      <c r="I354" s="40">
        <f>VLOOKUP(Table266[[#This Row],[V2 avain]],Table2611[#All],6,FALSE)</f>
        <v>0</v>
      </c>
      <c r="J354" s="40" t="str">
        <f>VLOOKUP(Table266[[#This Row],[V2 avain]],Table2611[#All],7,FALSE)</f>
        <v>SITUATION-1d</v>
      </c>
      <c r="K354" s="40" t="str">
        <f>VLOOKUP(Table266[[#This Row],[V2 avain]],Table2611[#All],8,FALSE)</f>
        <v>Vastaava</v>
      </c>
      <c r="L354" s="62" t="s">
        <v>338</v>
      </c>
      <c r="M354" s="62" t="s">
        <v>469</v>
      </c>
      <c r="N354" s="24"/>
      <c r="O354" s="2"/>
      <c r="P354" s="13"/>
    </row>
    <row r="355" spans="1:16" ht="13.95" customHeight="1" x14ac:dyDescent="0.3">
      <c r="A355" s="2"/>
      <c r="B355" s="23"/>
      <c r="C355" s="152" t="s">
        <v>1899</v>
      </c>
      <c r="D355" s="34" t="s">
        <v>339</v>
      </c>
      <c r="E355" s="39">
        <f>VLOOKUP(Table266[[#This Row],[V2 avain]],Table2611[#All],2,FALSE)</f>
        <v>0</v>
      </c>
      <c r="F355" s="40">
        <f>VLOOKUP(Table266[[#This Row],[V2 avain]],Table2611[#All],3,FALSE)</f>
        <v>0</v>
      </c>
      <c r="G355" s="40">
        <f>VLOOKUP(Table266[[#This Row],[V2 avain]],Table2611[#All],4,FALSE)</f>
        <v>0</v>
      </c>
      <c r="H355" s="40">
        <f>VLOOKUP(Table266[[#This Row],[V2 avain]],Table2611[#All],5,FALSE)</f>
        <v>0</v>
      </c>
      <c r="I355" s="40">
        <f>VLOOKUP(Table266[[#This Row],[V2 avain]],Table2611[#All],6,FALSE)</f>
        <v>0</v>
      </c>
      <c r="J355" s="40" t="str">
        <f>VLOOKUP(Table266[[#This Row],[V2 avain]],Table2611[#All],7,FALSE)</f>
        <v>SITUATION-2a</v>
      </c>
      <c r="K355" s="40" t="str">
        <f>VLOOKUP(Table266[[#This Row],[V2 avain]],Table2611[#All],8,FALSE)</f>
        <v>Vastaava</v>
      </c>
      <c r="L355" s="62" t="s">
        <v>339</v>
      </c>
      <c r="M355" s="62" t="s">
        <v>467</v>
      </c>
      <c r="N355" s="24"/>
      <c r="O355" s="2"/>
      <c r="P355" s="13"/>
    </row>
    <row r="356" spans="1:16" ht="13.95" customHeight="1" x14ac:dyDescent="0.3">
      <c r="A356" s="2"/>
      <c r="B356" s="23"/>
      <c r="C356" s="152" t="s">
        <v>1900</v>
      </c>
      <c r="D356" s="34" t="s">
        <v>340</v>
      </c>
      <c r="E356" s="39">
        <f>VLOOKUP(Table266[[#This Row],[V2 avain]],Table2611[#All],2,FALSE)</f>
        <v>0</v>
      </c>
      <c r="F356" s="40">
        <f>VLOOKUP(Table266[[#This Row],[V2 avain]],Table2611[#All],3,FALSE)</f>
        <v>0</v>
      </c>
      <c r="G356" s="40">
        <f>VLOOKUP(Table266[[#This Row],[V2 avain]],Table2611[#All],4,FALSE)</f>
        <v>0</v>
      </c>
      <c r="H356" s="40">
        <f>VLOOKUP(Table266[[#This Row],[V2 avain]],Table2611[#All],5,FALSE)</f>
        <v>0</v>
      </c>
      <c r="I356" s="40">
        <f>VLOOKUP(Table266[[#This Row],[V2 avain]],Table2611[#All],6,FALSE)</f>
        <v>0</v>
      </c>
      <c r="J356" s="40" t="str">
        <f>VLOOKUP(Table266[[#This Row],[V2 avain]],Table2611[#All],7,FALSE)</f>
        <v>SITUATION-2b</v>
      </c>
      <c r="K356" s="40" t="str">
        <f>VLOOKUP(Table266[[#This Row],[V2 avain]],Table2611[#All],8,FALSE)</f>
        <v>Vastaava</v>
      </c>
      <c r="L356" s="62" t="s">
        <v>340</v>
      </c>
      <c r="M356" s="62" t="s">
        <v>478</v>
      </c>
      <c r="N356" s="24"/>
      <c r="O356" s="2"/>
      <c r="P356" s="13"/>
    </row>
    <row r="357" spans="1:16" ht="13.95" customHeight="1" x14ac:dyDescent="0.3">
      <c r="A357" s="2"/>
      <c r="B357" s="23"/>
      <c r="C357" s="152" t="s">
        <v>1901</v>
      </c>
      <c r="D357" s="34" t="s">
        <v>341</v>
      </c>
      <c r="E357" s="39">
        <f>VLOOKUP(Table266[[#This Row],[V2 avain]],Table2611[#All],2,FALSE)</f>
        <v>0</v>
      </c>
      <c r="F357" s="40">
        <f>VLOOKUP(Table266[[#This Row],[V2 avain]],Table2611[#All],3,FALSE)</f>
        <v>0</v>
      </c>
      <c r="G357" s="40">
        <f>VLOOKUP(Table266[[#This Row],[V2 avain]],Table2611[#All],4,FALSE)</f>
        <v>0</v>
      </c>
      <c r="H357" s="40">
        <f>VLOOKUP(Table266[[#This Row],[V2 avain]],Table2611[#All],5,FALSE)</f>
        <v>0</v>
      </c>
      <c r="I357" s="40">
        <f>VLOOKUP(Table266[[#This Row],[V2 avain]],Table2611[#All],6,FALSE)</f>
        <v>0</v>
      </c>
      <c r="J357" s="40" t="str">
        <f>VLOOKUP(Table266[[#This Row],[V2 avain]],Table2611[#All],7,FALSE)</f>
        <v>SITUATION-2c</v>
      </c>
      <c r="K357" s="40" t="str">
        <f>VLOOKUP(Table266[[#This Row],[V2 avain]],Table2611[#All],8,FALSE)</f>
        <v>Vastaava</v>
      </c>
      <c r="L357" s="62" t="s">
        <v>341</v>
      </c>
      <c r="M357" s="62" t="s">
        <v>467</v>
      </c>
      <c r="N357" s="24"/>
      <c r="O357" s="2"/>
      <c r="P357" s="13"/>
    </row>
    <row r="358" spans="1:16" ht="13.95" customHeight="1" x14ac:dyDescent="0.3">
      <c r="A358" s="2"/>
      <c r="B358" s="23"/>
      <c r="C358" s="152" t="s">
        <v>1902</v>
      </c>
      <c r="D358" s="34" t="s">
        <v>342</v>
      </c>
      <c r="E358" s="39">
        <f>VLOOKUP(Table266[[#This Row],[V2 avain]],Table2611[#All],2,FALSE)</f>
        <v>0</v>
      </c>
      <c r="F358" s="40">
        <f>VLOOKUP(Table266[[#This Row],[V2 avain]],Table2611[#All],3,FALSE)</f>
        <v>0</v>
      </c>
      <c r="G358" s="40">
        <f>VLOOKUP(Table266[[#This Row],[V2 avain]],Table2611[#All],4,FALSE)</f>
        <v>0</v>
      </c>
      <c r="H358" s="40">
        <f>VLOOKUP(Table266[[#This Row],[V2 avain]],Table2611[#All],5,FALSE)</f>
        <v>0</v>
      </c>
      <c r="I358" s="40">
        <f>VLOOKUP(Table266[[#This Row],[V2 avain]],Table2611[#All],6,FALSE)</f>
        <v>0</v>
      </c>
      <c r="J358" s="40" t="str">
        <f>VLOOKUP(Table266[[#This Row],[V2 avain]],Table2611[#All],7,FALSE)</f>
        <v>SITUATION-2d</v>
      </c>
      <c r="K358" s="40" t="str">
        <f>VLOOKUP(Table266[[#This Row],[V2 avain]],Table2611[#All],8,FALSE)</f>
        <v>Vastaava</v>
      </c>
      <c r="L358" s="62" t="s">
        <v>342</v>
      </c>
      <c r="M358" s="62" t="s">
        <v>467</v>
      </c>
      <c r="N358" s="24"/>
      <c r="O358" s="2"/>
      <c r="P358" s="13"/>
    </row>
    <row r="359" spans="1:16" ht="13.95" customHeight="1" x14ac:dyDescent="0.3">
      <c r="A359" s="2"/>
      <c r="B359" s="23"/>
      <c r="C359" s="152" t="s">
        <v>1903</v>
      </c>
      <c r="D359" s="34" t="s">
        <v>343</v>
      </c>
      <c r="E359" s="39">
        <f>VLOOKUP(Table266[[#This Row],[V2 avain]],Table2611[#All],2,FALSE)</f>
        <v>0</v>
      </c>
      <c r="F359" s="40">
        <f>VLOOKUP(Table266[[#This Row],[V2 avain]],Table2611[#All],3,FALSE)</f>
        <v>0</v>
      </c>
      <c r="G359" s="40">
        <f>VLOOKUP(Table266[[#This Row],[V2 avain]],Table2611[#All],4,FALSE)</f>
        <v>0</v>
      </c>
      <c r="H359" s="40">
        <f>VLOOKUP(Table266[[#This Row],[V2 avain]],Table2611[#All],5,FALSE)</f>
        <v>0</v>
      </c>
      <c r="I359" s="40">
        <f>VLOOKUP(Table266[[#This Row],[V2 avain]],Table2611[#All],6,FALSE)</f>
        <v>0</v>
      </c>
      <c r="J359" s="40" t="str">
        <f>VLOOKUP(Table266[[#This Row],[V2 avain]],Table2611[#All],7,FALSE)</f>
        <v>SITUATION-2e</v>
      </c>
      <c r="K359" s="40" t="str">
        <f>VLOOKUP(Table266[[#This Row],[V2 avain]],Table2611[#All],8,FALSE)</f>
        <v>Vastaava</v>
      </c>
      <c r="L359" s="62" t="s">
        <v>343</v>
      </c>
      <c r="M359" s="62" t="s">
        <v>467</v>
      </c>
      <c r="N359" s="24"/>
      <c r="O359" s="2"/>
      <c r="P359" s="13"/>
    </row>
    <row r="360" spans="1:16" ht="13.95" customHeight="1" x14ac:dyDescent="0.3">
      <c r="A360" s="2"/>
      <c r="B360" s="23"/>
      <c r="C360" s="152" t="s">
        <v>1904</v>
      </c>
      <c r="D360" s="34" t="s">
        <v>344</v>
      </c>
      <c r="E360" s="39">
        <f>VLOOKUP(Table266[[#This Row],[V2 avain]],Table2611[#All],2,FALSE)</f>
        <v>0</v>
      </c>
      <c r="F360" s="40">
        <f>VLOOKUP(Table266[[#This Row],[V2 avain]],Table2611[#All],3,FALSE)</f>
        <v>0</v>
      </c>
      <c r="G360" s="40">
        <f>VLOOKUP(Table266[[#This Row],[V2 avain]],Table2611[#All],4,FALSE)</f>
        <v>0</v>
      </c>
      <c r="H360" s="40">
        <f>VLOOKUP(Table266[[#This Row],[V2 avain]],Table2611[#All],5,FALSE)</f>
        <v>0</v>
      </c>
      <c r="I360" s="40">
        <f>VLOOKUP(Table266[[#This Row],[V2 avain]],Table2611[#All],6,FALSE)</f>
        <v>0</v>
      </c>
      <c r="J360" s="40" t="str">
        <f>VLOOKUP(Table266[[#This Row],[V2 avain]],Table2611[#All],7,FALSE)</f>
        <v>SITUATION-2f</v>
      </c>
      <c r="K360" s="40" t="str">
        <f>VLOOKUP(Table266[[#This Row],[V2 avain]],Table2611[#All],8,FALSE)</f>
        <v>Vastaava</v>
      </c>
      <c r="L360" s="62" t="s">
        <v>344</v>
      </c>
      <c r="M360" s="62" t="s">
        <v>469</v>
      </c>
      <c r="N360" s="24"/>
      <c r="O360" s="2"/>
      <c r="P360" s="13"/>
    </row>
    <row r="361" spans="1:16" ht="13.95" customHeight="1" x14ac:dyDescent="0.3">
      <c r="A361" s="2"/>
      <c r="B361" s="23"/>
      <c r="C361" s="152" t="s">
        <v>1905</v>
      </c>
      <c r="D361" s="34" t="s">
        <v>345</v>
      </c>
      <c r="E361" s="39">
        <f>VLOOKUP(Table266[[#This Row],[V2 avain]],Table2611[#All],2,FALSE)</f>
        <v>0</v>
      </c>
      <c r="F361" s="40">
        <f>VLOOKUP(Table266[[#This Row],[V2 avain]],Table2611[#All],3,FALSE)</f>
        <v>0</v>
      </c>
      <c r="G361" s="40">
        <f>VLOOKUP(Table266[[#This Row],[V2 avain]],Table2611[#All],4,FALSE)</f>
        <v>0</v>
      </c>
      <c r="H361" s="40">
        <f>VLOOKUP(Table266[[#This Row],[V2 avain]],Table2611[#All],5,FALSE)</f>
        <v>0</v>
      </c>
      <c r="I361" s="40">
        <f>VLOOKUP(Table266[[#This Row],[V2 avain]],Table2611[#All],6,FALSE)</f>
        <v>0</v>
      </c>
      <c r="J361" s="40" t="str">
        <f>VLOOKUP(Table266[[#This Row],[V2 avain]],Table2611[#All],7,FALSE)</f>
        <v>SITUATION-2g</v>
      </c>
      <c r="K361" s="40" t="str">
        <f>VLOOKUP(Table266[[#This Row],[V2 avain]],Table2611[#All],8,FALSE)</f>
        <v>Vastaava</v>
      </c>
      <c r="L361" s="62" t="s">
        <v>345</v>
      </c>
      <c r="M361" s="62" t="s">
        <v>469</v>
      </c>
      <c r="N361" s="24"/>
      <c r="O361" s="2"/>
      <c r="P361" s="13"/>
    </row>
    <row r="362" spans="1:16" ht="13.95" customHeight="1" x14ac:dyDescent="0.3">
      <c r="A362" s="2"/>
      <c r="B362" s="23"/>
      <c r="C362" s="152" t="s">
        <v>1906</v>
      </c>
      <c r="D362" s="34" t="s">
        <v>346</v>
      </c>
      <c r="E362" s="39">
        <f>VLOOKUP(Table266[[#This Row],[V2 avain]],Table2611[#All],2,FALSE)</f>
        <v>0</v>
      </c>
      <c r="F362" s="40">
        <f>VLOOKUP(Table266[[#This Row],[V2 avain]],Table2611[#All],3,FALSE)</f>
        <v>0</v>
      </c>
      <c r="G362" s="40">
        <f>VLOOKUP(Table266[[#This Row],[V2 avain]],Table2611[#All],4,FALSE)</f>
        <v>0</v>
      </c>
      <c r="H362" s="40">
        <f>VLOOKUP(Table266[[#This Row],[V2 avain]],Table2611[#All],5,FALSE)</f>
        <v>0</v>
      </c>
      <c r="I362" s="40">
        <f>VLOOKUP(Table266[[#This Row],[V2 avain]],Table2611[#All],6,FALSE)</f>
        <v>0</v>
      </c>
      <c r="J362" s="40" t="str">
        <f>VLOOKUP(Table266[[#This Row],[V2 avain]],Table2611[#All],7,FALSE)</f>
        <v>SITUATION-2i</v>
      </c>
      <c r="K362" s="40" t="str">
        <f>VLOOKUP(Table266[[#This Row],[V2 avain]],Table2611[#All],8,FALSE)</f>
        <v>Vastaava</v>
      </c>
      <c r="L362" s="62" t="s">
        <v>347</v>
      </c>
      <c r="M362" s="62" t="s">
        <v>467</v>
      </c>
      <c r="N362" s="24"/>
      <c r="O362" s="2"/>
      <c r="P362" s="13"/>
    </row>
    <row r="363" spans="1:16" ht="13.95" customHeight="1" x14ac:dyDescent="0.3">
      <c r="A363" s="2"/>
      <c r="B363" s="23"/>
      <c r="C363" s="152" t="s">
        <v>1907</v>
      </c>
      <c r="D363" s="34" t="s">
        <v>347</v>
      </c>
      <c r="E363" s="39" t="e">
        <f>VLOOKUP(Table266[[#This Row],[V2 avain]],Table2611[#All],2,FALSE)</f>
        <v>#N/A</v>
      </c>
      <c r="F363" s="40" t="e">
        <f>VLOOKUP(Table266[[#This Row],[V2 avain]],Table2611[#All],3,FALSE)</f>
        <v>#N/A</v>
      </c>
      <c r="G363" s="40" t="e">
        <f>VLOOKUP(Table266[[#This Row],[V2 avain]],Table2611[#All],4,FALSE)</f>
        <v>#N/A</v>
      </c>
      <c r="H363" s="40" t="e">
        <f>VLOOKUP(Table266[[#This Row],[V2 avain]],Table2611[#All],5,FALSE)</f>
        <v>#N/A</v>
      </c>
      <c r="I363" s="40" t="e">
        <f>VLOOKUP(Table266[[#This Row],[V2 avain]],Table2611[#All],6,FALSE)</f>
        <v>#N/A</v>
      </c>
      <c r="J363" s="40" t="e">
        <f>VLOOKUP(Table266[[#This Row],[V2 avain]],Table2611[#All],7,FALSE)</f>
        <v>#N/A</v>
      </c>
      <c r="K363" s="40" t="e">
        <f>VLOOKUP(Table266[[#This Row],[V2 avain]],Table2611[#All],8,FALSE)</f>
        <v>#N/A</v>
      </c>
      <c r="L363" s="62"/>
      <c r="M363" s="62" t="s">
        <v>468</v>
      </c>
      <c r="N363" s="24"/>
      <c r="O363" s="2"/>
      <c r="P363" s="13"/>
    </row>
    <row r="364" spans="1:16" ht="13.95" customHeight="1" x14ac:dyDescent="0.3">
      <c r="A364" s="2"/>
      <c r="B364" s="23"/>
      <c r="C364" s="152" t="s">
        <v>1908</v>
      </c>
      <c r="D364" s="34" t="s">
        <v>349</v>
      </c>
      <c r="E364" s="39">
        <f>VLOOKUP(Table266[[#This Row],[V2 avain]],Table2611[#All],2,FALSE)</f>
        <v>0</v>
      </c>
      <c r="F364" s="40">
        <f>VLOOKUP(Table266[[#This Row],[V2 avain]],Table2611[#All],3,FALSE)</f>
        <v>0</v>
      </c>
      <c r="G364" s="40">
        <f>VLOOKUP(Table266[[#This Row],[V2 avain]],Table2611[#All],4,FALSE)</f>
        <v>0</v>
      </c>
      <c r="H364" s="40">
        <f>VLOOKUP(Table266[[#This Row],[V2 avain]],Table2611[#All],5,FALSE)</f>
        <v>0</v>
      </c>
      <c r="I364" s="40">
        <f>VLOOKUP(Table266[[#This Row],[V2 avain]],Table2611[#All],6,FALSE)</f>
        <v>0</v>
      </c>
      <c r="J364" s="40" t="str">
        <f>VLOOKUP(Table266[[#This Row],[V2 avain]],Table2611[#All],7,FALSE)</f>
        <v>SITUATION-3a</v>
      </c>
      <c r="K364" s="40" t="str">
        <f>VLOOKUP(Table266[[#This Row],[V2 avain]],Table2611[#All],8,FALSE)</f>
        <v>Vastaava</v>
      </c>
      <c r="L364" s="62" t="s">
        <v>349</v>
      </c>
      <c r="M364" s="62" t="s">
        <v>467</v>
      </c>
      <c r="N364" s="24"/>
      <c r="O364" s="2"/>
      <c r="P364" s="13"/>
    </row>
    <row r="365" spans="1:16" ht="13.95" customHeight="1" x14ac:dyDescent="0.3">
      <c r="A365" s="2"/>
      <c r="B365" s="23"/>
      <c r="C365" s="152" t="s">
        <v>1909</v>
      </c>
      <c r="D365" s="34" t="s">
        <v>350</v>
      </c>
      <c r="E365" s="39">
        <f>VLOOKUP(Table266[[#This Row],[V2 avain]],Table2611[#All],2,FALSE)</f>
        <v>0</v>
      </c>
      <c r="F365" s="40">
        <f>VLOOKUP(Table266[[#This Row],[V2 avain]],Table2611[#All],3,FALSE)</f>
        <v>0</v>
      </c>
      <c r="G365" s="40">
        <f>VLOOKUP(Table266[[#This Row],[V2 avain]],Table2611[#All],4,FALSE)</f>
        <v>0</v>
      </c>
      <c r="H365" s="40">
        <f>VLOOKUP(Table266[[#This Row],[V2 avain]],Table2611[#All],5,FALSE)</f>
        <v>0</v>
      </c>
      <c r="I365" s="40">
        <f>VLOOKUP(Table266[[#This Row],[V2 avain]],Table2611[#All],6,FALSE)</f>
        <v>0</v>
      </c>
      <c r="J365" s="40" t="str">
        <f>VLOOKUP(Table266[[#This Row],[V2 avain]],Table2611[#All],7,FALSE)</f>
        <v>SITUATION-3b</v>
      </c>
      <c r="K365" s="40" t="str">
        <f>VLOOKUP(Table266[[#This Row],[V2 avain]],Table2611[#All],8,FALSE)</f>
        <v>Vastaava</v>
      </c>
      <c r="L365" s="62" t="s">
        <v>350</v>
      </c>
      <c r="M365" s="62" t="s">
        <v>467</v>
      </c>
      <c r="N365" s="24"/>
      <c r="O365" s="2"/>
      <c r="P365" s="13"/>
    </row>
    <row r="366" spans="1:16" ht="13.95" customHeight="1" x14ac:dyDescent="0.3">
      <c r="A366" s="2"/>
      <c r="B366" s="23"/>
      <c r="C366" s="152" t="s">
        <v>1910</v>
      </c>
      <c r="D366" s="34" t="s">
        <v>351</v>
      </c>
      <c r="E366" s="39">
        <f>VLOOKUP(Table266[[#This Row],[V2 avain]],Table2611[#All],2,FALSE)</f>
        <v>0</v>
      </c>
      <c r="F366" s="40">
        <f>VLOOKUP(Table266[[#This Row],[V2 avain]],Table2611[#All],3,FALSE)</f>
        <v>0</v>
      </c>
      <c r="G366" s="40">
        <f>VLOOKUP(Table266[[#This Row],[V2 avain]],Table2611[#All],4,FALSE)</f>
        <v>0</v>
      </c>
      <c r="H366" s="40">
        <f>VLOOKUP(Table266[[#This Row],[V2 avain]],Table2611[#All],5,FALSE)</f>
        <v>0</v>
      </c>
      <c r="I366" s="40">
        <f>VLOOKUP(Table266[[#This Row],[V2 avain]],Table2611[#All],6,FALSE)</f>
        <v>0</v>
      </c>
      <c r="J366" s="40" t="str">
        <f>VLOOKUP(Table266[[#This Row],[V2 avain]],Table2611[#All],7,FALSE)</f>
        <v>SITUATION-3c</v>
      </c>
      <c r="K366" s="40" t="str">
        <f>VLOOKUP(Table266[[#This Row],[V2 avain]],Table2611[#All],8,FALSE)</f>
        <v>Vastaava</v>
      </c>
      <c r="L366" s="62" t="s">
        <v>351</v>
      </c>
      <c r="M366" s="62" t="s">
        <v>467</v>
      </c>
      <c r="N366" s="24"/>
      <c r="O366" s="2"/>
      <c r="P366" s="13"/>
    </row>
    <row r="367" spans="1:16" ht="13.95" customHeight="1" x14ac:dyDescent="0.3">
      <c r="A367" s="2"/>
      <c r="B367" s="23"/>
      <c r="C367" s="152" t="s">
        <v>1911</v>
      </c>
      <c r="D367" s="34" t="s">
        <v>352</v>
      </c>
      <c r="E367" s="39">
        <f>VLOOKUP(Table266[[#This Row],[V2 avain]],Table2611[#All],2,FALSE)</f>
        <v>0</v>
      </c>
      <c r="F367" s="40">
        <f>VLOOKUP(Table266[[#This Row],[V2 avain]],Table2611[#All],3,FALSE)</f>
        <v>0</v>
      </c>
      <c r="G367" s="40">
        <f>VLOOKUP(Table266[[#This Row],[V2 avain]],Table2611[#All],4,FALSE)</f>
        <v>0</v>
      </c>
      <c r="H367" s="40">
        <f>VLOOKUP(Table266[[#This Row],[V2 avain]],Table2611[#All],5,FALSE)</f>
        <v>0</v>
      </c>
      <c r="I367" s="40">
        <f>VLOOKUP(Table266[[#This Row],[V2 avain]],Table2611[#All],6,FALSE)</f>
        <v>0</v>
      </c>
      <c r="J367" s="40" t="str">
        <f>VLOOKUP(Table266[[#This Row],[V2 avain]],Table2611[#All],7,FALSE)</f>
        <v>SITUATION-3d</v>
      </c>
      <c r="K367" s="40" t="str">
        <f>VLOOKUP(Table266[[#This Row],[V2 avain]],Table2611[#All],8,FALSE)</f>
        <v>Vastaava</v>
      </c>
      <c r="L367" s="62" t="s">
        <v>352</v>
      </c>
      <c r="M367" s="62" t="s">
        <v>467</v>
      </c>
      <c r="N367" s="24"/>
      <c r="O367" s="2"/>
      <c r="P367" s="13"/>
    </row>
    <row r="368" spans="1:16" ht="13.95" customHeight="1" x14ac:dyDescent="0.3">
      <c r="A368" s="2"/>
      <c r="B368" s="23"/>
      <c r="C368" s="152" t="s">
        <v>1912</v>
      </c>
      <c r="D368" s="34" t="s">
        <v>353</v>
      </c>
      <c r="E368" s="39">
        <f>VLOOKUP(Table266[[#This Row],[V2 avain]],Table2611[#All],2,FALSE)</f>
        <v>0</v>
      </c>
      <c r="F368" s="40">
        <f>VLOOKUP(Table266[[#This Row],[V2 avain]],Table2611[#All],3,FALSE)</f>
        <v>0</v>
      </c>
      <c r="G368" s="40">
        <f>VLOOKUP(Table266[[#This Row],[V2 avain]],Table2611[#All],4,FALSE)</f>
        <v>0</v>
      </c>
      <c r="H368" s="40">
        <f>VLOOKUP(Table266[[#This Row],[V2 avain]],Table2611[#All],5,FALSE)</f>
        <v>0</v>
      </c>
      <c r="I368" s="40">
        <f>VLOOKUP(Table266[[#This Row],[V2 avain]],Table2611[#All],6,FALSE)</f>
        <v>0</v>
      </c>
      <c r="J368" s="40" t="str">
        <f>VLOOKUP(Table266[[#This Row],[V2 avain]],Table2611[#All],7,FALSE)</f>
        <v>SITUATION-3f</v>
      </c>
      <c r="K368" s="40" t="str">
        <f>VLOOKUP(Table266[[#This Row],[V2 avain]],Table2611[#All],8,FALSE)</f>
        <v>Vastaava</v>
      </c>
      <c r="L368" s="62" t="s">
        <v>354</v>
      </c>
      <c r="M368" s="62" t="s">
        <v>467</v>
      </c>
      <c r="N368" s="24"/>
      <c r="O368" s="2"/>
      <c r="P368" s="13"/>
    </row>
    <row r="369" spans="1:16" ht="13.95" customHeight="1" x14ac:dyDescent="0.3">
      <c r="A369" s="2"/>
      <c r="B369" s="23"/>
      <c r="C369" s="152" t="s">
        <v>1913</v>
      </c>
      <c r="D369" s="34" t="s">
        <v>354</v>
      </c>
      <c r="E369" s="39" t="e">
        <f>VLOOKUP(Table266[[#This Row],[V2 avain]],Table2611[#All],2,FALSE)</f>
        <v>#N/A</v>
      </c>
      <c r="F369" s="40" t="e">
        <f>VLOOKUP(Table266[[#This Row],[V2 avain]],Table2611[#All],3,FALSE)</f>
        <v>#N/A</v>
      </c>
      <c r="G369" s="40" t="e">
        <f>VLOOKUP(Table266[[#This Row],[V2 avain]],Table2611[#All],4,FALSE)</f>
        <v>#N/A</v>
      </c>
      <c r="H369" s="40" t="e">
        <f>VLOOKUP(Table266[[#This Row],[V2 avain]],Table2611[#All],5,FALSE)</f>
        <v>#N/A</v>
      </c>
      <c r="I369" s="40" t="e">
        <f>VLOOKUP(Table266[[#This Row],[V2 avain]],Table2611[#All],6,FALSE)</f>
        <v>#N/A</v>
      </c>
      <c r="J369" s="40" t="e">
        <f>VLOOKUP(Table266[[#This Row],[V2 avain]],Table2611[#All],7,FALSE)</f>
        <v>#N/A</v>
      </c>
      <c r="K369" s="40" t="e">
        <f>VLOOKUP(Table266[[#This Row],[V2 avain]],Table2611[#All],8,FALSE)</f>
        <v>#N/A</v>
      </c>
      <c r="L369" s="62"/>
      <c r="M369" s="62" t="s">
        <v>471</v>
      </c>
      <c r="N369" s="24"/>
      <c r="O369" s="2"/>
      <c r="P369" s="13"/>
    </row>
    <row r="370" spans="1:16" ht="13.95" customHeight="1" x14ac:dyDescent="0.3">
      <c r="A370" s="2"/>
      <c r="B370" s="23"/>
      <c r="C370" s="152" t="s">
        <v>1914</v>
      </c>
      <c r="D370" s="34" t="s">
        <v>355</v>
      </c>
      <c r="E370" s="39" t="e">
        <f>VLOOKUP(Table266[[#This Row],[V2 avain]],Table2611[#All],2,FALSE)</f>
        <v>#N/A</v>
      </c>
      <c r="F370" s="40" t="e">
        <f>VLOOKUP(Table266[[#This Row],[V2 avain]],Table2611[#All],3,FALSE)</f>
        <v>#N/A</v>
      </c>
      <c r="G370" s="40" t="e">
        <f>VLOOKUP(Table266[[#This Row],[V2 avain]],Table2611[#All],4,FALSE)</f>
        <v>#N/A</v>
      </c>
      <c r="H370" s="40" t="e">
        <f>VLOOKUP(Table266[[#This Row],[V2 avain]],Table2611[#All],5,FALSE)</f>
        <v>#N/A</v>
      </c>
      <c r="I370" s="40" t="e">
        <f>VLOOKUP(Table266[[#This Row],[V2 avain]],Table2611[#All],6,FALSE)</f>
        <v>#N/A</v>
      </c>
      <c r="J370" s="40" t="e">
        <f>VLOOKUP(Table266[[#This Row],[V2 avain]],Table2611[#All],7,FALSE)</f>
        <v>#N/A</v>
      </c>
      <c r="K370" s="40" t="e">
        <f>VLOOKUP(Table266[[#This Row],[V2 avain]],Table2611[#All],8,FALSE)</f>
        <v>#N/A</v>
      </c>
      <c r="L370" s="62"/>
      <c r="M370" s="62" t="s">
        <v>471</v>
      </c>
      <c r="N370" s="24"/>
      <c r="O370" s="2"/>
      <c r="P370" s="13"/>
    </row>
    <row r="371" spans="1:16" ht="13.95" customHeight="1" x14ac:dyDescent="0.3">
      <c r="A371" s="2"/>
      <c r="B371" s="23"/>
      <c r="C371" s="152" t="s">
        <v>1915</v>
      </c>
      <c r="D371" s="34" t="s">
        <v>357</v>
      </c>
      <c r="E371" s="39">
        <f>VLOOKUP(Table266[[#This Row],[V2 avain]],Table2611[#All],2,FALSE)</f>
        <v>0</v>
      </c>
      <c r="F371" s="40">
        <f>VLOOKUP(Table266[[#This Row],[V2 avain]],Table2611[#All],3,FALSE)</f>
        <v>0</v>
      </c>
      <c r="G371" s="40">
        <f>VLOOKUP(Table266[[#This Row],[V2 avain]],Table2611[#All],4,FALSE)</f>
        <v>0</v>
      </c>
      <c r="H371" s="40">
        <f>VLOOKUP(Table266[[#This Row],[V2 avain]],Table2611[#All],5,FALSE)</f>
        <v>0</v>
      </c>
      <c r="I371" s="40">
        <f>VLOOKUP(Table266[[#This Row],[V2 avain]],Table2611[#All],6,FALSE)</f>
        <v>0</v>
      </c>
      <c r="J371" s="40" t="str">
        <f>VLOOKUP(Table266[[#This Row],[V2 avain]],Table2611[#All],7,FALSE)</f>
        <v>SITUATION-4a</v>
      </c>
      <c r="K371" s="40" t="str">
        <f>VLOOKUP(Table266[[#This Row],[V2 avain]],Table2611[#All],8,FALSE)</f>
        <v>Vastaava</v>
      </c>
      <c r="L371" s="62" t="s">
        <v>357</v>
      </c>
      <c r="M371" s="62" t="s">
        <v>467</v>
      </c>
      <c r="N371" s="24"/>
      <c r="O371" s="2"/>
      <c r="P371" s="13"/>
    </row>
    <row r="372" spans="1:16" ht="13.95" customHeight="1" x14ac:dyDescent="0.3">
      <c r="A372" s="2"/>
      <c r="B372" s="23"/>
      <c r="C372" s="152" t="s">
        <v>1916</v>
      </c>
      <c r="D372" s="34" t="s">
        <v>358</v>
      </c>
      <c r="E372" s="39">
        <f>VLOOKUP(Table266[[#This Row],[V2 avain]],Table2611[#All],2,FALSE)</f>
        <v>0</v>
      </c>
      <c r="F372" s="40">
        <f>VLOOKUP(Table266[[#This Row],[V2 avain]],Table2611[#All],3,FALSE)</f>
        <v>0</v>
      </c>
      <c r="G372" s="40">
        <f>VLOOKUP(Table266[[#This Row],[V2 avain]],Table2611[#All],4,FALSE)</f>
        <v>0</v>
      </c>
      <c r="H372" s="40">
        <f>VLOOKUP(Table266[[#This Row],[V2 avain]],Table2611[#All],5,FALSE)</f>
        <v>0</v>
      </c>
      <c r="I372" s="40">
        <f>VLOOKUP(Table266[[#This Row],[V2 avain]],Table2611[#All],6,FALSE)</f>
        <v>0</v>
      </c>
      <c r="J372" s="40" t="str">
        <f>VLOOKUP(Table266[[#This Row],[V2 avain]],Table2611[#All],7,FALSE)</f>
        <v>SITUATION-4b</v>
      </c>
      <c r="K372" s="40" t="str">
        <f>VLOOKUP(Table266[[#This Row],[V2 avain]],Table2611[#All],8,FALSE)</f>
        <v>Vastaava</v>
      </c>
      <c r="L372" s="62" t="s">
        <v>358</v>
      </c>
      <c r="M372" s="62" t="s">
        <v>467</v>
      </c>
      <c r="N372" s="24"/>
      <c r="O372" s="2"/>
      <c r="P372" s="13"/>
    </row>
    <row r="373" spans="1:16" ht="13.95" customHeight="1" x14ac:dyDescent="0.3">
      <c r="A373" s="2"/>
      <c r="B373" s="23"/>
      <c r="C373" s="152" t="s">
        <v>1917</v>
      </c>
      <c r="D373" s="34" t="s">
        <v>359</v>
      </c>
      <c r="E373" s="39">
        <f>VLOOKUP(Table266[[#This Row],[V2 avain]],Table2611[#All],2,FALSE)</f>
        <v>0</v>
      </c>
      <c r="F373" s="40">
        <f>VLOOKUP(Table266[[#This Row],[V2 avain]],Table2611[#All],3,FALSE)</f>
        <v>0</v>
      </c>
      <c r="G373" s="40">
        <f>VLOOKUP(Table266[[#This Row],[V2 avain]],Table2611[#All],4,FALSE)</f>
        <v>0</v>
      </c>
      <c r="H373" s="40">
        <f>VLOOKUP(Table266[[#This Row],[V2 avain]],Table2611[#All],5,FALSE)</f>
        <v>0</v>
      </c>
      <c r="I373" s="40">
        <f>VLOOKUP(Table266[[#This Row],[V2 avain]],Table2611[#All],6,FALSE)</f>
        <v>0</v>
      </c>
      <c r="J373" s="40" t="str">
        <f>VLOOKUP(Table266[[#This Row],[V2 avain]],Table2611[#All],7,FALSE)</f>
        <v>SITUATION-4e</v>
      </c>
      <c r="K373" s="40" t="str">
        <f>VLOOKUP(Table266[[#This Row],[V2 avain]],Table2611[#All],8,FALSE)</f>
        <v>Muuttunut</v>
      </c>
      <c r="L373" s="62" t="s">
        <v>359</v>
      </c>
      <c r="M373" s="62" t="s">
        <v>467</v>
      </c>
      <c r="N373" s="24"/>
      <c r="O373" s="2"/>
      <c r="P373" s="13"/>
    </row>
    <row r="374" spans="1:16" ht="13.95" customHeight="1" x14ac:dyDescent="0.3">
      <c r="A374" s="2"/>
      <c r="B374" s="23"/>
      <c r="C374" s="152" t="s">
        <v>1918</v>
      </c>
      <c r="D374" s="34" t="s">
        <v>360</v>
      </c>
      <c r="E374" s="39">
        <f>VLOOKUP(Table266[[#This Row],[V2 avain]],Table2611[#All],2,FALSE)</f>
        <v>0</v>
      </c>
      <c r="F374" s="40">
        <f>VLOOKUP(Table266[[#This Row],[V2 avain]],Table2611[#All],3,FALSE)</f>
        <v>0</v>
      </c>
      <c r="G374" s="40">
        <f>VLOOKUP(Table266[[#This Row],[V2 avain]],Table2611[#All],4,FALSE)</f>
        <v>0</v>
      </c>
      <c r="H374" s="40">
        <f>VLOOKUP(Table266[[#This Row],[V2 avain]],Table2611[#All],5,FALSE)</f>
        <v>0</v>
      </c>
      <c r="I374" s="40">
        <f>VLOOKUP(Table266[[#This Row],[V2 avain]],Table2611[#All],6,FALSE)</f>
        <v>0</v>
      </c>
      <c r="J374" s="40" t="str">
        <f>VLOOKUP(Table266[[#This Row],[V2 avain]],Table2611[#All],7,FALSE)</f>
        <v>SITUATION-4d</v>
      </c>
      <c r="K374" s="40" t="str">
        <f>VLOOKUP(Table266[[#This Row],[V2 avain]],Table2611[#All],8,FALSE)</f>
        <v>Vastaava</v>
      </c>
      <c r="L374" s="62" t="s">
        <v>361</v>
      </c>
      <c r="M374" s="62" t="s">
        <v>467</v>
      </c>
      <c r="N374" s="24"/>
      <c r="O374" s="2"/>
      <c r="P374" s="13"/>
    </row>
    <row r="375" spans="1:16" ht="13.95" customHeight="1" x14ac:dyDescent="0.3">
      <c r="A375" s="2"/>
      <c r="B375" s="23"/>
      <c r="C375" s="152" t="s">
        <v>1919</v>
      </c>
      <c r="D375" s="34" t="s">
        <v>361</v>
      </c>
      <c r="E375" s="39">
        <f>VLOOKUP(Table266[[#This Row],[V2 avain]],Table2611[#All],2,FALSE)</f>
        <v>0</v>
      </c>
      <c r="F375" s="40">
        <f>VLOOKUP(Table266[[#This Row],[V2 avain]],Table2611[#All],3,FALSE)</f>
        <v>0</v>
      </c>
      <c r="G375" s="40">
        <f>VLOOKUP(Table266[[#This Row],[V2 avain]],Table2611[#All],4,FALSE)</f>
        <v>0</v>
      </c>
      <c r="H375" s="40">
        <f>VLOOKUP(Table266[[#This Row],[V2 avain]],Table2611[#All],5,FALSE)</f>
        <v>0</v>
      </c>
      <c r="I375" s="40">
        <f>VLOOKUP(Table266[[#This Row],[V2 avain]],Table2611[#All],6,FALSE)</f>
        <v>0</v>
      </c>
      <c r="J375" s="40" t="str">
        <f>VLOOKUP(Table266[[#This Row],[V2 avain]],Table2611[#All],7,FALSE)</f>
        <v>SITUATION-4c</v>
      </c>
      <c r="K375" s="40" t="str">
        <f>VLOOKUP(Table266[[#This Row],[V2 avain]],Table2611[#All],8,FALSE)</f>
        <v>Vastaava</v>
      </c>
      <c r="L375" s="62" t="s">
        <v>360</v>
      </c>
      <c r="M375" s="62" t="s">
        <v>467</v>
      </c>
      <c r="N375" s="24"/>
      <c r="O375" s="2"/>
      <c r="P375" s="13"/>
    </row>
    <row r="376" spans="1:16" ht="13.95" customHeight="1" x14ac:dyDescent="0.3">
      <c r="A376" s="2"/>
      <c r="B376" s="23"/>
      <c r="C376" s="152" t="s">
        <v>1920</v>
      </c>
      <c r="D376" s="34" t="s">
        <v>362</v>
      </c>
      <c r="E376" s="39">
        <f>VLOOKUP(Table266[[#This Row],[V2 avain]],Table2611[#All],2,FALSE)</f>
        <v>0</v>
      </c>
      <c r="F376" s="40">
        <f>VLOOKUP(Table266[[#This Row],[V2 avain]],Table2611[#All],3,FALSE)</f>
        <v>0</v>
      </c>
      <c r="G376" s="40">
        <f>VLOOKUP(Table266[[#This Row],[V2 avain]],Table2611[#All],4,FALSE)</f>
        <v>0</v>
      </c>
      <c r="H376" s="40">
        <f>VLOOKUP(Table266[[#This Row],[V2 avain]],Table2611[#All],5,FALSE)</f>
        <v>0</v>
      </c>
      <c r="I376" s="40">
        <f>VLOOKUP(Table266[[#This Row],[V2 avain]],Table2611[#All],6,FALSE)</f>
        <v>0</v>
      </c>
      <c r="J376" s="40" t="str">
        <f>VLOOKUP(Table266[[#This Row],[V2 avain]],Table2611[#All],7,FALSE)</f>
        <v>SITUATION-4f</v>
      </c>
      <c r="K376" s="40" t="str">
        <f>VLOOKUP(Table266[[#This Row],[V2 avain]],Table2611[#All],8,FALSE)</f>
        <v>Muuttunut</v>
      </c>
      <c r="L376" s="62" t="s">
        <v>362</v>
      </c>
      <c r="M376" s="62" t="s">
        <v>467</v>
      </c>
      <c r="N376" s="24"/>
      <c r="O376" s="2"/>
      <c r="P376" s="13"/>
    </row>
    <row r="377" spans="1:16" ht="13.95" customHeight="1" x14ac:dyDescent="0.3">
      <c r="A377" s="2"/>
      <c r="B377" s="23"/>
      <c r="C377" s="152" t="s">
        <v>1921</v>
      </c>
      <c r="D377" s="34" t="s">
        <v>363</v>
      </c>
      <c r="E377" s="39">
        <f>VLOOKUP(Table266[[#This Row],[V2 avain]],Table2611[#All],2,FALSE)</f>
        <v>0</v>
      </c>
      <c r="F377" s="40">
        <f>VLOOKUP(Table266[[#This Row],[V2 avain]],Table2611[#All],3,FALSE)</f>
        <v>0</v>
      </c>
      <c r="G377" s="40">
        <f>VLOOKUP(Table266[[#This Row],[V2 avain]],Table2611[#All],4,FALSE)</f>
        <v>0</v>
      </c>
      <c r="H377" s="40">
        <f>VLOOKUP(Table266[[#This Row],[V2 avain]],Table2611[#All],5,FALSE)</f>
        <v>0</v>
      </c>
      <c r="I377" s="40">
        <f>VLOOKUP(Table266[[#This Row],[V2 avain]],Table2611[#All],6,FALSE)</f>
        <v>0</v>
      </c>
      <c r="J377" s="40" t="str">
        <f>VLOOKUP(Table266[[#This Row],[V2 avain]],Table2611[#All],7,FALSE)</f>
        <v>DEPENDENCIES-1a</v>
      </c>
      <c r="K377" s="40" t="str">
        <f>VLOOKUP(Table266[[#This Row],[V2 avain]],Table2611[#All],8,FALSE)</f>
        <v>Vastaava</v>
      </c>
      <c r="L377" s="62" t="s">
        <v>363</v>
      </c>
      <c r="M377" s="62" t="s">
        <v>467</v>
      </c>
      <c r="N377" s="24"/>
      <c r="O377" s="2"/>
      <c r="P377" s="13"/>
    </row>
    <row r="378" spans="1:16" ht="13.95" customHeight="1" x14ac:dyDescent="0.3">
      <c r="A378" s="2"/>
      <c r="B378" s="23"/>
      <c r="C378" s="152" t="s">
        <v>1922</v>
      </c>
      <c r="D378" s="34" t="s">
        <v>364</v>
      </c>
      <c r="E378" s="39">
        <f>VLOOKUP(Table266[[#This Row],[V2 avain]],Table2611[#All],2,FALSE)</f>
        <v>0</v>
      </c>
      <c r="F378" s="40">
        <f>VLOOKUP(Table266[[#This Row],[V2 avain]],Table2611[#All],3,FALSE)</f>
        <v>0</v>
      </c>
      <c r="G378" s="40">
        <f>VLOOKUP(Table266[[#This Row],[V2 avain]],Table2611[#All],4,FALSE)</f>
        <v>0</v>
      </c>
      <c r="H378" s="40">
        <f>VLOOKUP(Table266[[#This Row],[V2 avain]],Table2611[#All],5,FALSE)</f>
        <v>0</v>
      </c>
      <c r="I378" s="40">
        <f>VLOOKUP(Table266[[#This Row],[V2 avain]],Table2611[#All],6,FALSE)</f>
        <v>0</v>
      </c>
      <c r="J378" s="40">
        <f>VLOOKUP(Table266[[#This Row],[V2 avain]],Table2611[#All],7,FALSE)</f>
        <v>0</v>
      </c>
      <c r="K378" s="40" t="str">
        <f>VLOOKUP(Table266[[#This Row],[V2 avain]],Table2611[#All],8,FALSE)</f>
        <v>Uusi</v>
      </c>
      <c r="L378" s="62" t="s">
        <v>364</v>
      </c>
      <c r="M378" s="62" t="s">
        <v>469</v>
      </c>
      <c r="N378" s="24"/>
      <c r="O378" s="2"/>
      <c r="P378" s="13"/>
    </row>
    <row r="379" spans="1:16" ht="13.95" customHeight="1" x14ac:dyDescent="0.3">
      <c r="A379" s="2"/>
      <c r="B379" s="23"/>
      <c r="C379" s="152" t="s">
        <v>1923</v>
      </c>
      <c r="D379" s="34" t="s">
        <v>365</v>
      </c>
      <c r="E379" s="39" t="e">
        <f>VLOOKUP(Table266[[#This Row],[V2 avain]],Table2611[#All],2,FALSE)</f>
        <v>#N/A</v>
      </c>
      <c r="F379" s="40" t="e">
        <f>VLOOKUP(Table266[[#This Row],[V2 avain]],Table2611[#All],3,FALSE)</f>
        <v>#N/A</v>
      </c>
      <c r="G379" s="40" t="e">
        <f>VLOOKUP(Table266[[#This Row],[V2 avain]],Table2611[#All],4,FALSE)</f>
        <v>#N/A</v>
      </c>
      <c r="H379" s="40" t="e">
        <f>VLOOKUP(Table266[[#This Row],[V2 avain]],Table2611[#All],5,FALSE)</f>
        <v>#N/A</v>
      </c>
      <c r="I379" s="40" t="e">
        <f>VLOOKUP(Table266[[#This Row],[V2 avain]],Table2611[#All],6,FALSE)</f>
        <v>#N/A</v>
      </c>
      <c r="J379" s="40" t="e">
        <f>VLOOKUP(Table266[[#This Row],[V2 avain]],Table2611[#All],7,FALSE)</f>
        <v>#N/A</v>
      </c>
      <c r="K379" s="40" t="e">
        <f>VLOOKUP(Table266[[#This Row],[V2 avain]],Table2611[#All],8,FALSE)</f>
        <v>#N/A</v>
      </c>
      <c r="L379" s="62"/>
      <c r="M379" s="62" t="s">
        <v>468</v>
      </c>
      <c r="N379" s="24"/>
      <c r="O379" s="2"/>
      <c r="P379" s="13"/>
    </row>
    <row r="380" spans="1:16" ht="13.95" customHeight="1" x14ac:dyDescent="0.3">
      <c r="A380" s="2"/>
      <c r="B380" s="23"/>
      <c r="C380" s="152" t="s">
        <v>1924</v>
      </c>
      <c r="D380" s="34" t="s">
        <v>366</v>
      </c>
      <c r="E380" s="39">
        <f>VLOOKUP(Table266[[#This Row],[V2 avain]],Table2611[#All],2,FALSE)</f>
        <v>0</v>
      </c>
      <c r="F380" s="40">
        <f>VLOOKUP(Table266[[#This Row],[V2 avain]],Table2611[#All],3,FALSE)</f>
        <v>0</v>
      </c>
      <c r="G380" s="40">
        <f>VLOOKUP(Table266[[#This Row],[V2 avain]],Table2611[#All],4,FALSE)</f>
        <v>0</v>
      </c>
      <c r="H380" s="40">
        <f>VLOOKUP(Table266[[#This Row],[V2 avain]],Table2611[#All],5,FALSE)</f>
        <v>0</v>
      </c>
      <c r="I380" s="40">
        <f>VLOOKUP(Table266[[#This Row],[V2 avain]],Table2611[#All],6,FALSE)</f>
        <v>0</v>
      </c>
      <c r="J380" s="40" t="str">
        <f>VLOOKUP(Table266[[#This Row],[V2 avain]],Table2611[#All],7,FALSE)</f>
        <v>DEPENDENCIES-1f</v>
      </c>
      <c r="K380" s="40" t="str">
        <f>VLOOKUP(Table266[[#This Row],[V2 avain]],Table2611[#All],8,FALSE)</f>
        <v>Muuttunut</v>
      </c>
      <c r="L380" s="62" t="s">
        <v>365</v>
      </c>
      <c r="M380" s="62" t="s">
        <v>467</v>
      </c>
      <c r="N380" s="24"/>
      <c r="O380" s="2"/>
      <c r="P380" s="13"/>
    </row>
    <row r="381" spans="1:16" ht="13.95" customHeight="1" x14ac:dyDescent="0.3">
      <c r="A381" s="2"/>
      <c r="B381" s="23"/>
      <c r="C381" s="152" t="s">
        <v>1925</v>
      </c>
      <c r="D381" s="34" t="s">
        <v>367</v>
      </c>
      <c r="E381" s="39">
        <f>VLOOKUP(Table266[[#This Row],[V2 avain]],Table2611[#All],2,FALSE)</f>
        <v>0</v>
      </c>
      <c r="F381" s="40">
        <f>VLOOKUP(Table266[[#This Row],[V2 avain]],Table2611[#All],3,FALSE)</f>
        <v>0</v>
      </c>
      <c r="G381" s="40">
        <f>VLOOKUP(Table266[[#This Row],[V2 avain]],Table2611[#All],4,FALSE)</f>
        <v>0</v>
      </c>
      <c r="H381" s="40">
        <f>VLOOKUP(Table266[[#This Row],[V2 avain]],Table2611[#All],5,FALSE)</f>
        <v>0</v>
      </c>
      <c r="I381" s="40">
        <f>VLOOKUP(Table266[[#This Row],[V2 avain]],Table2611[#All],6,FALSE)</f>
        <v>0</v>
      </c>
      <c r="J381" s="40" t="str">
        <f>VLOOKUP(Table266[[#This Row],[V2 avain]],Table2611[#All],7,FALSE)</f>
        <v>DEPENDENCIES-1e</v>
      </c>
      <c r="K381" s="40" t="str">
        <f>VLOOKUP(Table266[[#This Row],[V2 avain]],Table2611[#All],8,FALSE)</f>
        <v>Muuttunut</v>
      </c>
      <c r="L381" s="62" t="s">
        <v>366</v>
      </c>
      <c r="M381" s="62" t="s">
        <v>467</v>
      </c>
      <c r="N381" s="24"/>
      <c r="O381" s="2"/>
      <c r="P381" s="13"/>
    </row>
    <row r="382" spans="1:16" ht="13.95" customHeight="1" x14ac:dyDescent="0.3">
      <c r="A382" s="2"/>
      <c r="B382" s="23"/>
      <c r="C382" s="152" t="s">
        <v>1926</v>
      </c>
      <c r="D382" s="34" t="s">
        <v>618</v>
      </c>
      <c r="E382" s="39">
        <f>VLOOKUP(Table266[[#This Row],[V2 avain]],Table2611[#All],2,FALSE)</f>
        <v>0</v>
      </c>
      <c r="F382" s="40">
        <f>VLOOKUP(Table266[[#This Row],[V2 avain]],Table2611[#All],3,FALSE)</f>
        <v>0</v>
      </c>
      <c r="G382" s="40">
        <f>VLOOKUP(Table266[[#This Row],[V2 avain]],Table2611[#All],4,FALSE)</f>
        <v>0</v>
      </c>
      <c r="H382" s="40">
        <f>VLOOKUP(Table266[[#This Row],[V2 avain]],Table2611[#All],5,FALSE)</f>
        <v>0</v>
      </c>
      <c r="I382" s="40">
        <f>VLOOKUP(Table266[[#This Row],[V2 avain]],Table2611[#All],6,FALSE)</f>
        <v>0</v>
      </c>
      <c r="J382" s="40">
        <f>VLOOKUP(Table266[[#This Row],[V2 avain]],Table2611[#All],7,FALSE)</f>
        <v>0</v>
      </c>
      <c r="K382" s="40" t="str">
        <f>VLOOKUP(Table266[[#This Row],[V2 avain]],Table2611[#All],8,FALSE)</f>
        <v>Uusi</v>
      </c>
      <c r="L382" s="62" t="s">
        <v>367</v>
      </c>
      <c r="M382" s="62" t="s">
        <v>467</v>
      </c>
      <c r="N382" s="24"/>
      <c r="O382" s="2"/>
      <c r="P382" s="13"/>
    </row>
    <row r="383" spans="1:16" ht="13.95" customHeight="1" x14ac:dyDescent="0.3">
      <c r="A383" s="2"/>
      <c r="B383" s="23"/>
      <c r="C383" s="152" t="s">
        <v>1927</v>
      </c>
      <c r="D383" s="34" t="s">
        <v>368</v>
      </c>
      <c r="E383" s="39">
        <f>VLOOKUP(Table266[[#This Row],[V2 avain]],Table2611[#All],2,FALSE)</f>
        <v>0</v>
      </c>
      <c r="F383" s="40">
        <f>VLOOKUP(Table266[[#This Row],[V2 avain]],Table2611[#All],3,FALSE)</f>
        <v>0</v>
      </c>
      <c r="G383" s="40">
        <f>VLOOKUP(Table266[[#This Row],[V2 avain]],Table2611[#All],4,FALSE)</f>
        <v>0</v>
      </c>
      <c r="H383" s="40">
        <f>VLOOKUP(Table266[[#This Row],[V2 avain]],Table2611[#All],5,FALSE)</f>
        <v>0</v>
      </c>
      <c r="I383" s="40">
        <f>VLOOKUP(Table266[[#This Row],[V2 avain]],Table2611[#All],6,FALSE)</f>
        <v>0</v>
      </c>
      <c r="J383" s="40" t="str">
        <f>VLOOKUP(Table266[[#This Row],[V2 avain]],Table2611[#All],7,FALSE)</f>
        <v>DEPENDENCIES-2b</v>
      </c>
      <c r="K383" s="40" t="str">
        <f>VLOOKUP(Table266[[#This Row],[V2 avain]],Table2611[#All],8,FALSE)</f>
        <v>Vastaava</v>
      </c>
      <c r="L383" s="62" t="s">
        <v>368</v>
      </c>
      <c r="M383" s="62" t="s">
        <v>467</v>
      </c>
      <c r="N383" s="24"/>
      <c r="O383" s="2"/>
      <c r="P383" s="13"/>
    </row>
    <row r="384" spans="1:16" ht="13.95" customHeight="1" x14ac:dyDescent="0.3">
      <c r="A384" s="2"/>
      <c r="B384" s="23"/>
      <c r="C384" s="152" t="s">
        <v>1928</v>
      </c>
      <c r="D384" s="34" t="s">
        <v>369</v>
      </c>
      <c r="E384" s="39">
        <f>VLOOKUP(Table266[[#This Row],[V2 avain]],Table2611[#All],2,FALSE)</f>
        <v>0</v>
      </c>
      <c r="F384" s="40">
        <f>VLOOKUP(Table266[[#This Row],[V2 avain]],Table2611[#All],3,FALSE)</f>
        <v>0</v>
      </c>
      <c r="G384" s="40">
        <f>VLOOKUP(Table266[[#This Row],[V2 avain]],Table2611[#All],4,FALSE)</f>
        <v>0</v>
      </c>
      <c r="H384" s="40">
        <f>VLOOKUP(Table266[[#This Row],[V2 avain]],Table2611[#All],5,FALSE)</f>
        <v>0</v>
      </c>
      <c r="I384" s="40">
        <f>VLOOKUP(Table266[[#This Row],[V2 avain]],Table2611[#All],6,FALSE)</f>
        <v>0</v>
      </c>
      <c r="J384" s="40">
        <f>VLOOKUP(Table266[[#This Row],[V2 avain]],Table2611[#All],7,FALSE)</f>
        <v>0</v>
      </c>
      <c r="K384" s="40" t="str">
        <f>VLOOKUP(Table266[[#This Row],[V2 avain]],Table2611[#All],8,FALSE)</f>
        <v>Uusi</v>
      </c>
      <c r="L384" s="62" t="s">
        <v>369</v>
      </c>
      <c r="M384" s="62" t="s">
        <v>467</v>
      </c>
      <c r="N384" s="24"/>
      <c r="O384" s="2"/>
      <c r="P384" s="13"/>
    </row>
    <row r="385" spans="1:16" ht="13.95" customHeight="1" x14ac:dyDescent="0.3">
      <c r="A385" s="2"/>
      <c r="B385" s="23"/>
      <c r="C385" s="152" t="s">
        <v>1929</v>
      </c>
      <c r="D385" s="34" t="s">
        <v>370</v>
      </c>
      <c r="E385" s="39">
        <f>VLOOKUP(Table266[[#This Row],[V2 avain]],Table2611[#All],2,FALSE)</f>
        <v>0</v>
      </c>
      <c r="F385" s="40">
        <f>VLOOKUP(Table266[[#This Row],[V2 avain]],Table2611[#All],3,FALSE)</f>
        <v>0</v>
      </c>
      <c r="G385" s="40">
        <f>VLOOKUP(Table266[[#This Row],[V2 avain]],Table2611[#All],4,FALSE)</f>
        <v>0</v>
      </c>
      <c r="H385" s="40">
        <f>VLOOKUP(Table266[[#This Row],[V2 avain]],Table2611[#All],5,FALSE)</f>
        <v>0</v>
      </c>
      <c r="I385" s="40">
        <f>VLOOKUP(Table266[[#This Row],[V2 avain]],Table2611[#All],6,FALSE)</f>
        <v>0</v>
      </c>
      <c r="J385" s="40">
        <f>VLOOKUP(Table266[[#This Row],[V2 avain]],Table2611[#All],7,FALSE)</f>
        <v>0</v>
      </c>
      <c r="K385" s="40" t="str">
        <f>VLOOKUP(Table266[[#This Row],[V2 avain]],Table2611[#All],8,FALSE)</f>
        <v>Uusi</v>
      </c>
      <c r="L385" s="62" t="s">
        <v>370</v>
      </c>
      <c r="M385" s="62" t="s">
        <v>467</v>
      </c>
      <c r="N385" s="24"/>
      <c r="O385" s="2"/>
      <c r="P385" s="13"/>
    </row>
    <row r="386" spans="1:16" ht="13.95" customHeight="1" x14ac:dyDescent="0.3">
      <c r="A386" s="2"/>
      <c r="B386" s="23"/>
      <c r="C386" s="152" t="s">
        <v>1930</v>
      </c>
      <c r="D386" s="34" t="s">
        <v>371</v>
      </c>
      <c r="E386" s="39">
        <f>VLOOKUP(Table266[[#This Row],[V2 avain]],Table2611[#All],2,FALSE)</f>
        <v>0</v>
      </c>
      <c r="F386" s="40">
        <f>VLOOKUP(Table266[[#This Row],[V2 avain]],Table2611[#All],3,FALSE)</f>
        <v>0</v>
      </c>
      <c r="G386" s="40">
        <f>VLOOKUP(Table266[[#This Row],[V2 avain]],Table2611[#All],4,FALSE)</f>
        <v>0</v>
      </c>
      <c r="H386" s="40">
        <f>VLOOKUP(Table266[[#This Row],[V2 avain]],Table2611[#All],5,FALSE)</f>
        <v>0</v>
      </c>
      <c r="I386" s="40">
        <f>VLOOKUP(Table266[[#This Row],[V2 avain]],Table2611[#All],6,FALSE)</f>
        <v>0</v>
      </c>
      <c r="J386" s="40" t="str">
        <f>VLOOKUP(Table266[[#This Row],[V2 avain]],Table2611[#All],7,FALSE)</f>
        <v>DEPENDENCIES-2g</v>
      </c>
      <c r="K386" s="40" t="str">
        <f>VLOOKUP(Table266[[#This Row],[V2 avain]],Table2611[#All],8,FALSE)</f>
        <v>Muuttunut</v>
      </c>
      <c r="L386" s="62" t="s">
        <v>371</v>
      </c>
      <c r="M386" s="62" t="s">
        <v>467</v>
      </c>
      <c r="N386" s="24"/>
      <c r="O386" s="2"/>
      <c r="P386" s="13"/>
    </row>
    <row r="387" spans="1:16" ht="13.95" customHeight="1" x14ac:dyDescent="0.3">
      <c r="A387" s="2"/>
      <c r="B387" s="23"/>
      <c r="C387" s="152" t="s">
        <v>1931</v>
      </c>
      <c r="D387" s="34" t="s">
        <v>372</v>
      </c>
      <c r="E387" s="39">
        <f>VLOOKUP(Table266[[#This Row],[V2 avain]],Table2611[#All],2,FALSE)</f>
        <v>0</v>
      </c>
      <c r="F387" s="40">
        <f>VLOOKUP(Table266[[#This Row],[V2 avain]],Table2611[#All],3,FALSE)</f>
        <v>0</v>
      </c>
      <c r="G387" s="40">
        <f>VLOOKUP(Table266[[#This Row],[V2 avain]],Table2611[#All],4,FALSE)</f>
        <v>0</v>
      </c>
      <c r="H387" s="40">
        <f>VLOOKUP(Table266[[#This Row],[V2 avain]],Table2611[#All],5,FALSE)</f>
        <v>0</v>
      </c>
      <c r="I387" s="40">
        <f>VLOOKUP(Table266[[#This Row],[V2 avain]],Table2611[#All],6,FALSE)</f>
        <v>0</v>
      </c>
      <c r="J387" s="40" t="str">
        <f>VLOOKUP(Table266[[#This Row],[V2 avain]],Table2611[#All],7,FALSE)</f>
        <v>DEPENDENCIES-2j</v>
      </c>
      <c r="K387" s="40" t="str">
        <f>VLOOKUP(Table266[[#This Row],[V2 avain]],Table2611[#All],8,FALSE)</f>
        <v>Vastaava</v>
      </c>
      <c r="L387" s="62" t="s">
        <v>372</v>
      </c>
      <c r="M387" s="62" t="s">
        <v>467</v>
      </c>
      <c r="N387" s="24"/>
      <c r="O387" s="2"/>
      <c r="P387" s="13"/>
    </row>
    <row r="388" spans="1:16" ht="13.95" customHeight="1" x14ac:dyDescent="0.3">
      <c r="A388" s="2"/>
      <c r="B388" s="23"/>
      <c r="C388" s="152" t="s">
        <v>1932</v>
      </c>
      <c r="D388" s="34" t="s">
        <v>373</v>
      </c>
      <c r="E388" s="39">
        <f>VLOOKUP(Table266[[#This Row],[V2 avain]],Table2611[#All],2,FALSE)</f>
        <v>0</v>
      </c>
      <c r="F388" s="40">
        <f>VLOOKUP(Table266[[#This Row],[V2 avain]],Table2611[#All],3,FALSE)</f>
        <v>0</v>
      </c>
      <c r="G388" s="40">
        <f>VLOOKUP(Table266[[#This Row],[V2 avain]],Table2611[#All],4,FALSE)</f>
        <v>0</v>
      </c>
      <c r="H388" s="40">
        <f>VLOOKUP(Table266[[#This Row],[V2 avain]],Table2611[#All],5,FALSE)</f>
        <v>0</v>
      </c>
      <c r="I388" s="40">
        <f>VLOOKUP(Table266[[#This Row],[V2 avain]],Table2611[#All],6,FALSE)</f>
        <v>0</v>
      </c>
      <c r="J388" s="40" t="str">
        <f>VLOOKUP(Table266[[#This Row],[V2 avain]],Table2611[#All],7,FALSE)</f>
        <v>DEPENDENCIES-2f</v>
      </c>
      <c r="K388" s="40" t="str">
        <f>VLOOKUP(Table266[[#This Row],[V2 avain]],Table2611[#All],8,FALSE)</f>
        <v>Vastaava</v>
      </c>
      <c r="L388" s="62" t="s">
        <v>373</v>
      </c>
      <c r="M388" s="62" t="s">
        <v>469</v>
      </c>
      <c r="N388" s="24"/>
      <c r="O388" s="2"/>
      <c r="P388" s="13"/>
    </row>
    <row r="389" spans="1:16" ht="13.95" customHeight="1" x14ac:dyDescent="0.3">
      <c r="A389" s="2"/>
      <c r="B389" s="23"/>
      <c r="C389" s="152" t="s">
        <v>1933</v>
      </c>
      <c r="D389" s="34" t="s">
        <v>374</v>
      </c>
      <c r="E389" s="39">
        <f>VLOOKUP(Table266[[#This Row],[V2 avain]],Table2611[#All],2,FALSE)</f>
        <v>0</v>
      </c>
      <c r="F389" s="40">
        <f>VLOOKUP(Table266[[#This Row],[V2 avain]],Table2611[#All],3,FALSE)</f>
        <v>0</v>
      </c>
      <c r="G389" s="40">
        <f>VLOOKUP(Table266[[#This Row],[V2 avain]],Table2611[#All],4,FALSE)</f>
        <v>0</v>
      </c>
      <c r="H389" s="40">
        <f>VLOOKUP(Table266[[#This Row],[V2 avain]],Table2611[#All],5,FALSE)</f>
        <v>0</v>
      </c>
      <c r="I389" s="40">
        <f>VLOOKUP(Table266[[#This Row],[V2 avain]],Table2611[#All],6,FALSE)</f>
        <v>0</v>
      </c>
      <c r="J389" s="40" t="str">
        <f>VLOOKUP(Table266[[#This Row],[V2 avain]],Table2611[#All],7,FALSE)</f>
        <v>DEPENDENCIES-2i</v>
      </c>
      <c r="K389" s="40" t="str">
        <f>VLOOKUP(Table266[[#This Row],[V2 avain]],Table2611[#All],8,FALSE)</f>
        <v>Vastaava</v>
      </c>
      <c r="L389" s="62" t="s">
        <v>374</v>
      </c>
      <c r="M389" s="62" t="s">
        <v>467</v>
      </c>
      <c r="N389" s="24"/>
      <c r="O389" s="2"/>
      <c r="P389" s="13"/>
    </row>
    <row r="390" spans="1:16" ht="13.95" customHeight="1" x14ac:dyDescent="0.3">
      <c r="A390" s="2"/>
      <c r="B390" s="23"/>
      <c r="C390" s="152" t="s">
        <v>1934</v>
      </c>
      <c r="D390" s="34" t="s">
        <v>375</v>
      </c>
      <c r="E390" s="39">
        <f>VLOOKUP(Table266[[#This Row],[V2 avain]],Table2611[#All],2,FALSE)</f>
        <v>0</v>
      </c>
      <c r="F390" s="40">
        <f>VLOOKUP(Table266[[#This Row],[V2 avain]],Table2611[#All],3,FALSE)</f>
        <v>0</v>
      </c>
      <c r="G390" s="40">
        <f>VLOOKUP(Table266[[#This Row],[V2 avain]],Table2611[#All],4,FALSE)</f>
        <v>0</v>
      </c>
      <c r="H390" s="40">
        <f>VLOOKUP(Table266[[#This Row],[V2 avain]],Table2611[#All],5,FALSE)</f>
        <v>0</v>
      </c>
      <c r="I390" s="40">
        <f>VLOOKUP(Table266[[#This Row],[V2 avain]],Table2611[#All],6,FALSE)</f>
        <v>0</v>
      </c>
      <c r="J390" s="40" t="str">
        <f>VLOOKUP(Table266[[#This Row],[V2 avain]],Table2611[#All],7,FALSE)</f>
        <v>DEPENDENCIES-2e</v>
      </c>
      <c r="K390" s="40" t="str">
        <f>VLOOKUP(Table266[[#This Row],[V2 avain]],Table2611[#All],8,FALSE)</f>
        <v>Muuttunut</v>
      </c>
      <c r="L390" s="62" t="s">
        <v>375</v>
      </c>
      <c r="M390" s="62" t="s">
        <v>467</v>
      </c>
      <c r="N390" s="24"/>
      <c r="O390" s="2"/>
      <c r="P390" s="13"/>
    </row>
    <row r="391" spans="1:16" ht="13.95" customHeight="1" x14ac:dyDescent="0.3">
      <c r="A391" s="2"/>
      <c r="B391" s="23"/>
      <c r="C391" s="152" t="s">
        <v>1935</v>
      </c>
      <c r="D391" s="34" t="s">
        <v>376</v>
      </c>
      <c r="E391" s="39">
        <f>VLOOKUP(Table266[[#This Row],[V2 avain]],Table2611[#All],2,FALSE)</f>
        <v>0</v>
      </c>
      <c r="F391" s="40">
        <f>VLOOKUP(Table266[[#This Row],[V2 avain]],Table2611[#All],3,FALSE)</f>
        <v>0</v>
      </c>
      <c r="G391" s="40">
        <f>VLOOKUP(Table266[[#This Row],[V2 avain]],Table2611[#All],4,FALSE)</f>
        <v>0</v>
      </c>
      <c r="H391" s="40">
        <f>VLOOKUP(Table266[[#This Row],[V2 avain]],Table2611[#All],5,FALSE)</f>
        <v>0</v>
      </c>
      <c r="I391" s="40">
        <f>VLOOKUP(Table266[[#This Row],[V2 avain]],Table2611[#All],6,FALSE)</f>
        <v>0</v>
      </c>
      <c r="J391" s="40" t="str">
        <f>VLOOKUP(Table266[[#This Row],[V2 avain]],Table2611[#All],7,FALSE)</f>
        <v>DEPENDENCIES-2k</v>
      </c>
      <c r="K391" s="40" t="str">
        <f>VLOOKUP(Table266[[#This Row],[V2 avain]],Table2611[#All],8,FALSE)</f>
        <v>Vastaava</v>
      </c>
      <c r="L391" s="62" t="s">
        <v>376</v>
      </c>
      <c r="M391" s="62" t="s">
        <v>469</v>
      </c>
      <c r="N391" s="24"/>
      <c r="O391" s="2"/>
      <c r="P391" s="13"/>
    </row>
    <row r="392" spans="1:16" ht="13.95" customHeight="1" x14ac:dyDescent="0.3">
      <c r="A392" s="2"/>
      <c r="B392" s="23"/>
      <c r="C392" s="152" t="s">
        <v>1936</v>
      </c>
      <c r="D392" s="34" t="s">
        <v>377</v>
      </c>
      <c r="E392" s="39">
        <f>VLOOKUP(Table266[[#This Row],[V2 avain]],Table2611[#All],2,FALSE)</f>
        <v>0</v>
      </c>
      <c r="F392" s="40">
        <f>VLOOKUP(Table266[[#This Row],[V2 avain]],Table2611[#All],3,FALSE)</f>
        <v>0</v>
      </c>
      <c r="G392" s="40">
        <f>VLOOKUP(Table266[[#This Row],[V2 avain]],Table2611[#All],4,FALSE)</f>
        <v>0</v>
      </c>
      <c r="H392" s="40">
        <f>VLOOKUP(Table266[[#This Row],[V2 avain]],Table2611[#All],5,FALSE)</f>
        <v>0</v>
      </c>
      <c r="I392" s="40">
        <f>VLOOKUP(Table266[[#This Row],[V2 avain]],Table2611[#All],6,FALSE)</f>
        <v>0</v>
      </c>
      <c r="J392" s="40" t="str">
        <f>VLOOKUP(Table266[[#This Row],[V2 avain]],Table2611[#All],7,FALSE)</f>
        <v>DEPENDENCIES-2l</v>
      </c>
      <c r="K392" s="40" t="str">
        <f>VLOOKUP(Table266[[#This Row],[V2 avain]],Table2611[#All],8,FALSE)</f>
        <v>Vastaava</v>
      </c>
      <c r="L392" s="62" t="s">
        <v>377</v>
      </c>
      <c r="M392" s="62" t="s">
        <v>467</v>
      </c>
      <c r="N392" s="24"/>
      <c r="O392" s="2"/>
      <c r="P392" s="13"/>
    </row>
    <row r="393" spans="1:16" ht="13.95" customHeight="1" x14ac:dyDescent="0.3">
      <c r="A393" s="2"/>
      <c r="B393" s="23"/>
      <c r="C393" s="152" t="s">
        <v>1937</v>
      </c>
      <c r="D393" s="34" t="s">
        <v>378</v>
      </c>
      <c r="E393" s="39" t="e">
        <f>VLOOKUP(Table266[[#This Row],[V2 avain]],Table2611[#All],2,FALSE)</f>
        <v>#N/A</v>
      </c>
      <c r="F393" s="40" t="e">
        <f>VLOOKUP(Table266[[#This Row],[V2 avain]],Table2611[#All],3,FALSE)</f>
        <v>#N/A</v>
      </c>
      <c r="G393" s="40" t="e">
        <f>VLOOKUP(Table266[[#This Row],[V2 avain]],Table2611[#All],4,FALSE)</f>
        <v>#N/A</v>
      </c>
      <c r="H393" s="40" t="e">
        <f>VLOOKUP(Table266[[#This Row],[V2 avain]],Table2611[#All],5,FALSE)</f>
        <v>#N/A</v>
      </c>
      <c r="I393" s="40" t="e">
        <f>VLOOKUP(Table266[[#This Row],[V2 avain]],Table2611[#All],6,FALSE)</f>
        <v>#N/A</v>
      </c>
      <c r="J393" s="40" t="e">
        <f>VLOOKUP(Table266[[#This Row],[V2 avain]],Table2611[#All],7,FALSE)</f>
        <v>#N/A</v>
      </c>
      <c r="K393" s="40" t="e">
        <f>VLOOKUP(Table266[[#This Row],[V2 avain]],Table2611[#All],8,FALSE)</f>
        <v>#N/A</v>
      </c>
      <c r="L393" s="62"/>
      <c r="M393" s="62" t="s">
        <v>468</v>
      </c>
      <c r="N393" s="24"/>
      <c r="O393" s="2"/>
      <c r="P393" s="13"/>
    </row>
    <row r="394" spans="1:16" ht="13.95" customHeight="1" x14ac:dyDescent="0.3">
      <c r="A394" s="2"/>
      <c r="B394" s="23"/>
      <c r="C394" s="152" t="s">
        <v>1938</v>
      </c>
      <c r="D394" s="34" t="s">
        <v>619</v>
      </c>
      <c r="E394" s="39" t="e">
        <f>VLOOKUP(Table266[[#This Row],[V2 avain]],Table2611[#All],2,FALSE)</f>
        <v>#N/A</v>
      </c>
      <c r="F394" s="40" t="e">
        <f>VLOOKUP(Table266[[#This Row],[V2 avain]],Table2611[#All],3,FALSE)</f>
        <v>#N/A</v>
      </c>
      <c r="G394" s="40" t="e">
        <f>VLOOKUP(Table266[[#This Row],[V2 avain]],Table2611[#All],4,FALSE)</f>
        <v>#N/A</v>
      </c>
      <c r="H394" s="40" t="e">
        <f>VLOOKUP(Table266[[#This Row],[V2 avain]],Table2611[#All],5,FALSE)</f>
        <v>#N/A</v>
      </c>
      <c r="I394" s="40" t="e">
        <f>VLOOKUP(Table266[[#This Row],[V2 avain]],Table2611[#All],6,FALSE)</f>
        <v>#N/A</v>
      </c>
      <c r="J394" s="40" t="e">
        <f>VLOOKUP(Table266[[#This Row],[V2 avain]],Table2611[#All],7,FALSE)</f>
        <v>#N/A</v>
      </c>
      <c r="K394" s="40" t="e">
        <f>VLOOKUP(Table266[[#This Row],[V2 avain]],Table2611[#All],8,FALSE)</f>
        <v>#N/A</v>
      </c>
      <c r="L394" s="62"/>
      <c r="M394" s="62" t="s">
        <v>471</v>
      </c>
      <c r="N394" s="24"/>
      <c r="O394" s="2"/>
      <c r="P394" s="13"/>
    </row>
    <row r="395" spans="1:16" ht="13.95" customHeight="1" x14ac:dyDescent="0.3">
      <c r="A395" s="2"/>
      <c r="B395" s="23"/>
      <c r="C395" s="152" t="s">
        <v>1939</v>
      </c>
      <c r="D395" s="34" t="s">
        <v>620</v>
      </c>
      <c r="E395" s="39">
        <f>VLOOKUP(Table266[[#This Row],[V2 avain]],Table2611[#All],2,FALSE)</f>
        <v>0</v>
      </c>
      <c r="F395" s="40">
        <f>VLOOKUP(Table266[[#This Row],[V2 avain]],Table2611[#All],3,FALSE)</f>
        <v>0</v>
      </c>
      <c r="G395" s="40">
        <f>VLOOKUP(Table266[[#This Row],[V2 avain]],Table2611[#All],4,FALSE)</f>
        <v>0</v>
      </c>
      <c r="H395" s="40">
        <f>VLOOKUP(Table266[[#This Row],[V2 avain]],Table2611[#All],5,FALSE)</f>
        <v>0</v>
      </c>
      <c r="I395" s="40">
        <f>VLOOKUP(Table266[[#This Row],[V2 avain]],Table2611[#All],6,FALSE)</f>
        <v>0</v>
      </c>
      <c r="J395" s="40" t="str">
        <f>VLOOKUP(Table266[[#This Row],[V2 avain]],Table2611[#All],7,FALSE)</f>
        <v>DEPENDENCIES-2n</v>
      </c>
      <c r="K395" s="40" t="str">
        <f>VLOOKUP(Table266[[#This Row],[V2 avain]],Table2611[#All],8,FALSE)</f>
        <v>Vastaava</v>
      </c>
      <c r="L395" s="62" t="s">
        <v>378</v>
      </c>
      <c r="M395" s="62" t="s">
        <v>467</v>
      </c>
      <c r="N395" s="24"/>
      <c r="O395" s="2"/>
      <c r="P395" s="13"/>
    </row>
    <row r="396" spans="1:16" ht="13.95" customHeight="1" x14ac:dyDescent="0.3">
      <c r="A396" s="2"/>
      <c r="B396" s="23"/>
      <c r="C396" s="152" t="s">
        <v>1940</v>
      </c>
      <c r="D396" s="34" t="s">
        <v>379</v>
      </c>
      <c r="E396" s="39">
        <f>VLOOKUP(Table266[[#This Row],[V2 avain]],Table2611[#All],2,FALSE)</f>
        <v>0</v>
      </c>
      <c r="F396" s="40">
        <f>VLOOKUP(Table266[[#This Row],[V2 avain]],Table2611[#All],3,FALSE)</f>
        <v>0</v>
      </c>
      <c r="G396" s="40">
        <f>VLOOKUP(Table266[[#This Row],[V2 avain]],Table2611[#All],4,FALSE)</f>
        <v>0</v>
      </c>
      <c r="H396" s="40">
        <f>VLOOKUP(Table266[[#This Row],[V2 avain]],Table2611[#All],5,FALSE)</f>
        <v>0</v>
      </c>
      <c r="I396" s="40">
        <f>VLOOKUP(Table266[[#This Row],[V2 avain]],Table2611[#All],6,FALSE)</f>
        <v>0</v>
      </c>
      <c r="J396" s="40" t="str">
        <f>VLOOKUP(Table266[[#This Row],[V2 avain]],Table2611[#All],7,FALSE)</f>
        <v>DEPENDENCIES-3a</v>
      </c>
      <c r="K396" s="40" t="str">
        <f>VLOOKUP(Table266[[#This Row],[V2 avain]],Table2611[#All],8,FALSE)</f>
        <v>Vastaava</v>
      </c>
      <c r="L396" s="62" t="s">
        <v>379</v>
      </c>
      <c r="M396" s="62" t="s">
        <v>469</v>
      </c>
      <c r="N396" s="24"/>
      <c r="O396" s="2"/>
      <c r="P396" s="13"/>
    </row>
    <row r="397" spans="1:16" ht="13.95" customHeight="1" x14ac:dyDescent="0.3">
      <c r="A397" s="2"/>
      <c r="B397" s="23"/>
      <c r="C397" s="152" t="s">
        <v>1941</v>
      </c>
      <c r="D397" s="34" t="s">
        <v>380</v>
      </c>
      <c r="E397" s="39">
        <f>VLOOKUP(Table266[[#This Row],[V2 avain]],Table2611[#All],2,FALSE)</f>
        <v>0</v>
      </c>
      <c r="F397" s="40">
        <f>VLOOKUP(Table266[[#This Row],[V2 avain]],Table2611[#All],3,FALSE)</f>
        <v>0</v>
      </c>
      <c r="G397" s="40">
        <f>VLOOKUP(Table266[[#This Row],[V2 avain]],Table2611[#All],4,FALSE)</f>
        <v>0</v>
      </c>
      <c r="H397" s="40">
        <f>VLOOKUP(Table266[[#This Row],[V2 avain]],Table2611[#All],5,FALSE)</f>
        <v>0</v>
      </c>
      <c r="I397" s="40">
        <f>VLOOKUP(Table266[[#This Row],[V2 avain]],Table2611[#All],6,FALSE)</f>
        <v>0</v>
      </c>
      <c r="J397" s="40" t="str">
        <f>VLOOKUP(Table266[[#This Row],[V2 avain]],Table2611[#All],7,FALSE)</f>
        <v>DEPENDENCIES-3b</v>
      </c>
      <c r="K397" s="40" t="str">
        <f>VLOOKUP(Table266[[#This Row],[V2 avain]],Table2611[#All],8,FALSE)</f>
        <v>Vastaava</v>
      </c>
      <c r="L397" s="62" t="s">
        <v>380</v>
      </c>
      <c r="M397" s="62" t="s">
        <v>467</v>
      </c>
      <c r="N397" s="24"/>
      <c r="O397" s="2"/>
      <c r="P397" s="13"/>
    </row>
    <row r="398" spans="1:16" ht="13.95" customHeight="1" x14ac:dyDescent="0.3">
      <c r="A398" s="2"/>
      <c r="B398" s="23"/>
      <c r="C398" s="152" t="s">
        <v>1942</v>
      </c>
      <c r="D398" s="34" t="s">
        <v>381</v>
      </c>
      <c r="E398" s="39">
        <f>VLOOKUP(Table266[[#This Row],[V2 avain]],Table2611[#All],2,FALSE)</f>
        <v>0</v>
      </c>
      <c r="F398" s="40">
        <f>VLOOKUP(Table266[[#This Row],[V2 avain]],Table2611[#All],3,FALSE)</f>
        <v>0</v>
      </c>
      <c r="G398" s="40">
        <f>VLOOKUP(Table266[[#This Row],[V2 avain]],Table2611[#All],4,FALSE)</f>
        <v>0</v>
      </c>
      <c r="H398" s="40">
        <f>VLOOKUP(Table266[[#This Row],[V2 avain]],Table2611[#All],5,FALSE)</f>
        <v>0</v>
      </c>
      <c r="I398" s="40">
        <f>VLOOKUP(Table266[[#This Row],[V2 avain]],Table2611[#All],6,FALSE)</f>
        <v>0</v>
      </c>
      <c r="J398" s="40" t="str">
        <f>VLOOKUP(Table266[[#This Row],[V2 avain]],Table2611[#All],7,FALSE)</f>
        <v>DEPENDENCIES-3e</v>
      </c>
      <c r="K398" s="40" t="str">
        <f>VLOOKUP(Table266[[#This Row],[V2 avain]],Table2611[#All],8,FALSE)</f>
        <v>Muuttunut</v>
      </c>
      <c r="L398" s="62" t="s">
        <v>381</v>
      </c>
      <c r="M398" s="62" t="s">
        <v>467</v>
      </c>
      <c r="N398" s="24"/>
      <c r="O398" s="2"/>
      <c r="P398" s="13"/>
    </row>
    <row r="399" spans="1:16" ht="13.95" customHeight="1" x14ac:dyDescent="0.3">
      <c r="A399" s="2"/>
      <c r="B399" s="23"/>
      <c r="C399" s="152" t="s">
        <v>1943</v>
      </c>
      <c r="D399" s="34" t="s">
        <v>382</v>
      </c>
      <c r="E399" s="39">
        <f>VLOOKUP(Table266[[#This Row],[V2 avain]],Table2611[#All],2,FALSE)</f>
        <v>0</v>
      </c>
      <c r="F399" s="40">
        <f>VLOOKUP(Table266[[#This Row],[V2 avain]],Table2611[#All],3,FALSE)</f>
        <v>0</v>
      </c>
      <c r="G399" s="40">
        <f>VLOOKUP(Table266[[#This Row],[V2 avain]],Table2611[#All],4,FALSE)</f>
        <v>0</v>
      </c>
      <c r="H399" s="40">
        <f>VLOOKUP(Table266[[#This Row],[V2 avain]],Table2611[#All],5,FALSE)</f>
        <v>0</v>
      </c>
      <c r="I399" s="40">
        <f>VLOOKUP(Table266[[#This Row],[V2 avain]],Table2611[#All],6,FALSE)</f>
        <v>0</v>
      </c>
      <c r="J399" s="40" t="str">
        <f>VLOOKUP(Table266[[#This Row],[V2 avain]],Table2611[#All],7,FALSE)</f>
        <v>DEPENDENCIES-3d</v>
      </c>
      <c r="K399" s="40" t="str">
        <f>VLOOKUP(Table266[[#This Row],[V2 avain]],Table2611[#All],8,FALSE)</f>
        <v>Vastaava</v>
      </c>
      <c r="L399" s="62" t="s">
        <v>383</v>
      </c>
      <c r="M399" s="62" t="s">
        <v>469</v>
      </c>
      <c r="N399" s="24"/>
      <c r="O399" s="2"/>
      <c r="P399" s="13"/>
    </row>
    <row r="400" spans="1:16" ht="13.95" customHeight="1" x14ac:dyDescent="0.3">
      <c r="A400" s="2"/>
      <c r="B400" s="23"/>
      <c r="C400" s="152" t="s">
        <v>1944</v>
      </c>
      <c r="D400" s="34" t="s">
        <v>383</v>
      </c>
      <c r="E400" s="39">
        <f>VLOOKUP(Table266[[#This Row],[V2 avain]],Table2611[#All],2,FALSE)</f>
        <v>0</v>
      </c>
      <c r="F400" s="40">
        <f>VLOOKUP(Table266[[#This Row],[V2 avain]],Table2611[#All],3,FALSE)</f>
        <v>0</v>
      </c>
      <c r="G400" s="40">
        <f>VLOOKUP(Table266[[#This Row],[V2 avain]],Table2611[#All],4,FALSE)</f>
        <v>0</v>
      </c>
      <c r="H400" s="40">
        <f>VLOOKUP(Table266[[#This Row],[V2 avain]],Table2611[#All],5,FALSE)</f>
        <v>0</v>
      </c>
      <c r="I400" s="40">
        <f>VLOOKUP(Table266[[#This Row],[V2 avain]],Table2611[#All],6,FALSE)</f>
        <v>0</v>
      </c>
      <c r="J400" s="40" t="str">
        <f>VLOOKUP(Table266[[#This Row],[V2 avain]],Table2611[#All],7,FALSE)</f>
        <v>DEPENDENCIES-3c</v>
      </c>
      <c r="K400" s="40" t="str">
        <f>VLOOKUP(Table266[[#This Row],[V2 avain]],Table2611[#All],8,FALSE)</f>
        <v>Vastaava</v>
      </c>
      <c r="L400" s="62" t="s">
        <v>382</v>
      </c>
      <c r="M400" s="62" t="s">
        <v>467</v>
      </c>
      <c r="N400" s="24"/>
      <c r="O400" s="2"/>
      <c r="P400" s="13"/>
    </row>
    <row r="401" spans="1:16" ht="13.95" customHeight="1" x14ac:dyDescent="0.3">
      <c r="A401" s="2"/>
      <c r="B401" s="23"/>
      <c r="C401" s="152" t="s">
        <v>1945</v>
      </c>
      <c r="D401" s="34" t="s">
        <v>384</v>
      </c>
      <c r="E401" s="39">
        <f>VLOOKUP(Table266[[#This Row],[V2 avain]],Table2611[#All],2,FALSE)</f>
        <v>0</v>
      </c>
      <c r="F401" s="40">
        <f>VLOOKUP(Table266[[#This Row],[V2 avain]],Table2611[#All],3,FALSE)</f>
        <v>0</v>
      </c>
      <c r="G401" s="40">
        <f>VLOOKUP(Table266[[#This Row],[V2 avain]],Table2611[#All],4,FALSE)</f>
        <v>0</v>
      </c>
      <c r="H401" s="40">
        <f>VLOOKUP(Table266[[#This Row],[V2 avain]],Table2611[#All],5,FALSE)</f>
        <v>0</v>
      </c>
      <c r="I401" s="40">
        <f>VLOOKUP(Table266[[#This Row],[V2 avain]],Table2611[#All],6,FALSE)</f>
        <v>0</v>
      </c>
      <c r="J401" s="40" t="str">
        <f>VLOOKUP(Table266[[#This Row],[V2 avain]],Table2611[#All],7,FALSE)</f>
        <v>DEPENDENCIES-3f</v>
      </c>
      <c r="K401" s="40" t="str">
        <f>VLOOKUP(Table266[[#This Row],[V2 avain]],Table2611[#All],8,FALSE)</f>
        <v>Muuttunut</v>
      </c>
      <c r="L401" s="62" t="s">
        <v>384</v>
      </c>
      <c r="M401" s="62" t="s">
        <v>467</v>
      </c>
      <c r="N401" s="24"/>
      <c r="O401" s="2"/>
      <c r="P401" s="13"/>
    </row>
    <row r="402" spans="1:16" ht="13.95" customHeight="1" x14ac:dyDescent="0.3">
      <c r="A402" s="2"/>
      <c r="B402" s="23"/>
      <c r="C402" s="152" t="s">
        <v>1946</v>
      </c>
      <c r="D402" s="34" t="s">
        <v>385</v>
      </c>
      <c r="E402" s="39">
        <f>VLOOKUP(Table266[[#This Row],[V2 avain]],Table2611[#All],2,FALSE)</f>
        <v>0</v>
      </c>
      <c r="F402" s="40">
        <f>VLOOKUP(Table266[[#This Row],[V2 avain]],Table2611[#All],3,FALSE)</f>
        <v>0</v>
      </c>
      <c r="G402" s="40">
        <f>VLOOKUP(Table266[[#This Row],[V2 avain]],Table2611[#All],4,FALSE)</f>
        <v>0</v>
      </c>
      <c r="H402" s="40">
        <f>VLOOKUP(Table266[[#This Row],[V2 avain]],Table2611[#All],5,FALSE)</f>
        <v>0</v>
      </c>
      <c r="I402" s="40">
        <f>VLOOKUP(Table266[[#This Row],[V2 avain]],Table2611[#All],6,FALSE)</f>
        <v>0</v>
      </c>
      <c r="J402" s="40" t="str">
        <f>VLOOKUP(Table266[[#This Row],[V2 avain]],Table2611[#All],7,FALSE)</f>
        <v>THREAT-2a</v>
      </c>
      <c r="K402" s="40" t="str">
        <f>VLOOKUP(Table266[[#This Row],[V2 avain]],Table2611[#All],8,FALSE)</f>
        <v>Vastaava</v>
      </c>
      <c r="L402" s="62" t="s">
        <v>385</v>
      </c>
      <c r="M402" s="62" t="s">
        <v>467</v>
      </c>
      <c r="N402" s="24"/>
      <c r="O402" s="2"/>
      <c r="P402" s="13"/>
    </row>
    <row r="403" spans="1:16" ht="13.95" customHeight="1" x14ac:dyDescent="0.3">
      <c r="A403" s="2"/>
      <c r="B403" s="23"/>
      <c r="C403" s="152" t="s">
        <v>1947</v>
      </c>
      <c r="D403" s="34" t="s">
        <v>386</v>
      </c>
      <c r="E403" s="39">
        <f>VLOOKUP(Table266[[#This Row],[V2 avain]],Table2611[#All],2,FALSE)</f>
        <v>0</v>
      </c>
      <c r="F403" s="40">
        <f>VLOOKUP(Table266[[#This Row],[V2 avain]],Table2611[#All],3,FALSE)</f>
        <v>0</v>
      </c>
      <c r="G403" s="40">
        <f>VLOOKUP(Table266[[#This Row],[V2 avain]],Table2611[#All],4,FALSE)</f>
        <v>0</v>
      </c>
      <c r="H403" s="40">
        <f>VLOOKUP(Table266[[#This Row],[V2 avain]],Table2611[#All],5,FALSE)</f>
        <v>0</v>
      </c>
      <c r="I403" s="40">
        <f>VLOOKUP(Table266[[#This Row],[V2 avain]],Table2611[#All],6,FALSE)</f>
        <v>0</v>
      </c>
      <c r="J403" s="40" t="str">
        <f>VLOOKUP(Table266[[#This Row],[V2 avain]],Table2611[#All],7,FALSE)</f>
        <v>THREAT-2b</v>
      </c>
      <c r="K403" s="40" t="str">
        <f>VLOOKUP(Table266[[#This Row],[V2 avain]],Table2611[#All],8,FALSE)</f>
        <v>Vastaava</v>
      </c>
      <c r="L403" s="62" t="s">
        <v>386</v>
      </c>
      <c r="M403" s="62" t="s">
        <v>467</v>
      </c>
      <c r="N403" s="24"/>
      <c r="O403" s="2"/>
      <c r="P403" s="13"/>
    </row>
    <row r="404" spans="1:16" ht="13.95" customHeight="1" x14ac:dyDescent="0.3">
      <c r="A404" s="2"/>
      <c r="B404" s="23"/>
      <c r="C404" s="152" t="s">
        <v>1948</v>
      </c>
      <c r="D404" s="34" t="s">
        <v>387</v>
      </c>
      <c r="E404" s="39">
        <f>VLOOKUP(Table266[[#This Row],[V2 avain]],Table2611[#All],2,FALSE)</f>
        <v>0</v>
      </c>
      <c r="F404" s="40">
        <f>VLOOKUP(Table266[[#This Row],[V2 avain]],Table2611[#All],3,FALSE)</f>
        <v>0</v>
      </c>
      <c r="G404" s="40">
        <f>VLOOKUP(Table266[[#This Row],[V2 avain]],Table2611[#All],4,FALSE)</f>
        <v>0</v>
      </c>
      <c r="H404" s="40">
        <f>VLOOKUP(Table266[[#This Row],[V2 avain]],Table2611[#All],5,FALSE)</f>
        <v>0</v>
      </c>
      <c r="I404" s="40">
        <f>VLOOKUP(Table266[[#This Row],[V2 avain]],Table2611[#All],6,FALSE)</f>
        <v>0</v>
      </c>
      <c r="J404" s="40" t="str">
        <f>VLOOKUP(Table266[[#This Row],[V2 avain]],Table2611[#All],7,FALSE)</f>
        <v>THREAT-2c</v>
      </c>
      <c r="K404" s="40" t="str">
        <f>VLOOKUP(Table266[[#This Row],[V2 avain]],Table2611[#All],8,FALSE)</f>
        <v>Vastaava</v>
      </c>
      <c r="L404" s="62" t="s">
        <v>387</v>
      </c>
      <c r="M404" s="62" t="s">
        <v>467</v>
      </c>
      <c r="N404" s="24"/>
      <c r="O404" s="2"/>
      <c r="P404" s="13"/>
    </row>
    <row r="405" spans="1:16" ht="13.95" customHeight="1" x14ac:dyDescent="0.3">
      <c r="A405" s="2"/>
      <c r="B405" s="23"/>
      <c r="C405" s="152" t="s">
        <v>1949</v>
      </c>
      <c r="D405" s="34" t="s">
        <v>388</v>
      </c>
      <c r="E405" s="39">
        <f>VLOOKUP(Table266[[#This Row],[V2 avain]],Table2611[#All],2,FALSE)</f>
        <v>0</v>
      </c>
      <c r="F405" s="40">
        <f>VLOOKUP(Table266[[#This Row],[V2 avain]],Table2611[#All],3,FALSE)</f>
        <v>0</v>
      </c>
      <c r="G405" s="40">
        <f>VLOOKUP(Table266[[#This Row],[V2 avain]],Table2611[#All],4,FALSE)</f>
        <v>0</v>
      </c>
      <c r="H405" s="40">
        <f>VLOOKUP(Table266[[#This Row],[V2 avain]],Table2611[#All],5,FALSE)</f>
        <v>0</v>
      </c>
      <c r="I405" s="40">
        <f>VLOOKUP(Table266[[#This Row],[V2 avain]],Table2611[#All],6,FALSE)</f>
        <v>0</v>
      </c>
      <c r="J405" s="40" t="str">
        <f>VLOOKUP(Table266[[#This Row],[V2 avain]],Table2611[#All],7,FALSE)</f>
        <v>THREAT-2d</v>
      </c>
      <c r="K405" s="40" t="str">
        <f>VLOOKUP(Table266[[#This Row],[V2 avain]],Table2611[#All],8,FALSE)</f>
        <v>Vastaava</v>
      </c>
      <c r="L405" s="62" t="s">
        <v>388</v>
      </c>
      <c r="M405" s="62" t="s">
        <v>467</v>
      </c>
      <c r="N405" s="24"/>
      <c r="O405" s="2"/>
      <c r="P405" s="13"/>
    </row>
    <row r="406" spans="1:16" ht="13.95" customHeight="1" x14ac:dyDescent="0.3">
      <c r="A406" s="2"/>
      <c r="B406" s="23"/>
      <c r="C406" s="152" t="s">
        <v>1950</v>
      </c>
      <c r="D406" s="34" t="s">
        <v>389</v>
      </c>
      <c r="E406" s="39">
        <f>VLOOKUP(Table266[[#This Row],[V2 avain]],Table2611[#All],2,FALSE)</f>
        <v>0</v>
      </c>
      <c r="F406" s="40">
        <f>VLOOKUP(Table266[[#This Row],[V2 avain]],Table2611[#All],3,FALSE)</f>
        <v>0</v>
      </c>
      <c r="G406" s="40">
        <f>VLOOKUP(Table266[[#This Row],[V2 avain]],Table2611[#All],4,FALSE)</f>
        <v>0</v>
      </c>
      <c r="H406" s="40">
        <f>VLOOKUP(Table266[[#This Row],[V2 avain]],Table2611[#All],5,FALSE)</f>
        <v>0</v>
      </c>
      <c r="I406" s="40">
        <f>VLOOKUP(Table266[[#This Row],[V2 avain]],Table2611[#All],6,FALSE)</f>
        <v>0</v>
      </c>
      <c r="J406" s="40" t="str">
        <f>VLOOKUP(Table266[[#This Row],[V2 avain]],Table2611[#All],7,FALSE)</f>
        <v>THREAT-2e</v>
      </c>
      <c r="K406" s="40" t="str">
        <f>VLOOKUP(Table266[[#This Row],[V2 avain]],Table2611[#All],8,FALSE)</f>
        <v>Vastaava</v>
      </c>
      <c r="L406" s="62" t="s">
        <v>389</v>
      </c>
      <c r="M406" s="62" t="s">
        <v>469</v>
      </c>
      <c r="N406" s="24"/>
      <c r="O406" s="2"/>
      <c r="P406" s="13"/>
    </row>
    <row r="407" spans="1:16" ht="13.95" customHeight="1" x14ac:dyDescent="0.3">
      <c r="A407" s="2"/>
      <c r="B407" s="23"/>
      <c r="C407" s="152" t="s">
        <v>1951</v>
      </c>
      <c r="D407" s="34" t="s">
        <v>390</v>
      </c>
      <c r="E407" s="39">
        <f>VLOOKUP(Table266[[#This Row],[V2 avain]],Table2611[#All],2,FALSE)</f>
        <v>0</v>
      </c>
      <c r="F407" s="40">
        <f>VLOOKUP(Table266[[#This Row],[V2 avain]],Table2611[#All],3,FALSE)</f>
        <v>0</v>
      </c>
      <c r="G407" s="40">
        <f>VLOOKUP(Table266[[#This Row],[V2 avain]],Table2611[#All],4,FALSE)</f>
        <v>0</v>
      </c>
      <c r="H407" s="40">
        <f>VLOOKUP(Table266[[#This Row],[V2 avain]],Table2611[#All],5,FALSE)</f>
        <v>0</v>
      </c>
      <c r="I407" s="40">
        <f>VLOOKUP(Table266[[#This Row],[V2 avain]],Table2611[#All],6,FALSE)</f>
        <v>0</v>
      </c>
      <c r="J407" s="40" t="str">
        <f>VLOOKUP(Table266[[#This Row],[V2 avain]],Table2611[#All],7,FALSE)</f>
        <v>THREAT-2f</v>
      </c>
      <c r="K407" s="40" t="str">
        <f>VLOOKUP(Table266[[#This Row],[V2 avain]],Table2611[#All],8,FALSE)</f>
        <v>Vastaava</v>
      </c>
      <c r="L407" s="62" t="s">
        <v>390</v>
      </c>
      <c r="M407" s="62" t="s">
        <v>467</v>
      </c>
      <c r="N407" s="24"/>
      <c r="O407" s="2"/>
      <c r="P407" s="13"/>
    </row>
    <row r="408" spans="1:16" ht="13.95" customHeight="1" x14ac:dyDescent="0.3">
      <c r="A408" s="2"/>
      <c r="B408" s="23"/>
      <c r="C408" s="152" t="s">
        <v>1952</v>
      </c>
      <c r="D408" s="34" t="s">
        <v>391</v>
      </c>
      <c r="E408" s="39">
        <f>VLOOKUP(Table266[[#This Row],[V2 avain]],Table2611[#All],2,FALSE)</f>
        <v>0</v>
      </c>
      <c r="F408" s="40">
        <f>VLOOKUP(Table266[[#This Row],[V2 avain]],Table2611[#All],3,FALSE)</f>
        <v>0</v>
      </c>
      <c r="G408" s="40">
        <f>VLOOKUP(Table266[[#This Row],[V2 avain]],Table2611[#All],4,FALSE)</f>
        <v>0</v>
      </c>
      <c r="H408" s="40">
        <f>VLOOKUP(Table266[[#This Row],[V2 avain]],Table2611[#All],5,FALSE)</f>
        <v>0</v>
      </c>
      <c r="I408" s="40">
        <f>VLOOKUP(Table266[[#This Row],[V2 avain]],Table2611[#All],6,FALSE)</f>
        <v>0</v>
      </c>
      <c r="J408" s="40" t="str">
        <f>VLOOKUP(Table266[[#This Row],[V2 avain]],Table2611[#All],7,FALSE)</f>
        <v>THREAT-2g</v>
      </c>
      <c r="K408" s="40" t="str">
        <f>VLOOKUP(Table266[[#This Row],[V2 avain]],Table2611[#All],8,FALSE)</f>
        <v>Vastaava</v>
      </c>
      <c r="L408" s="62" t="s">
        <v>391</v>
      </c>
      <c r="M408" s="62" t="s">
        <v>467</v>
      </c>
      <c r="N408" s="24"/>
      <c r="O408" s="2"/>
      <c r="P408" s="13"/>
    </row>
    <row r="409" spans="1:16" ht="13.95" customHeight="1" x14ac:dyDescent="0.3">
      <c r="A409" s="2"/>
      <c r="B409" s="23"/>
      <c r="C409" s="152" t="s">
        <v>1953</v>
      </c>
      <c r="D409" s="34" t="s">
        <v>392</v>
      </c>
      <c r="E409" s="39">
        <f>VLOOKUP(Table266[[#This Row],[V2 avain]],Table2611[#All],2,FALSE)</f>
        <v>0</v>
      </c>
      <c r="F409" s="40">
        <f>VLOOKUP(Table266[[#This Row],[V2 avain]],Table2611[#All],3,FALSE)</f>
        <v>0</v>
      </c>
      <c r="G409" s="40">
        <f>VLOOKUP(Table266[[#This Row],[V2 avain]],Table2611[#All],4,FALSE)</f>
        <v>0</v>
      </c>
      <c r="H409" s="40">
        <f>VLOOKUP(Table266[[#This Row],[V2 avain]],Table2611[#All],5,FALSE)</f>
        <v>0</v>
      </c>
      <c r="I409" s="40">
        <f>VLOOKUP(Table266[[#This Row],[V2 avain]],Table2611[#All],6,FALSE)</f>
        <v>0</v>
      </c>
      <c r="J409" s="40" t="str">
        <f>VLOOKUP(Table266[[#This Row],[V2 avain]],Table2611[#All],7,FALSE)</f>
        <v>THREAT-2h</v>
      </c>
      <c r="K409" s="40" t="str">
        <f>VLOOKUP(Table266[[#This Row],[V2 avain]],Table2611[#All],8,FALSE)</f>
        <v>Vastaava</v>
      </c>
      <c r="L409" s="62" t="s">
        <v>392</v>
      </c>
      <c r="M409" s="62" t="s">
        <v>469</v>
      </c>
      <c r="N409" s="24"/>
      <c r="O409" s="2"/>
      <c r="P409" s="13"/>
    </row>
    <row r="410" spans="1:16" ht="13.95" customHeight="1" x14ac:dyDescent="0.3">
      <c r="A410" s="2"/>
      <c r="B410" s="23"/>
      <c r="C410" s="152" t="s">
        <v>1954</v>
      </c>
      <c r="D410" s="34" t="s">
        <v>393</v>
      </c>
      <c r="E410" s="39">
        <f>VLOOKUP(Table266[[#This Row],[V2 avain]],Table2611[#All],2,FALSE)</f>
        <v>0</v>
      </c>
      <c r="F410" s="40">
        <f>VLOOKUP(Table266[[#This Row],[V2 avain]],Table2611[#All],3,FALSE)</f>
        <v>0</v>
      </c>
      <c r="G410" s="40">
        <f>VLOOKUP(Table266[[#This Row],[V2 avain]],Table2611[#All],4,FALSE)</f>
        <v>0</v>
      </c>
      <c r="H410" s="40">
        <f>VLOOKUP(Table266[[#This Row],[V2 avain]],Table2611[#All],5,FALSE)</f>
        <v>0</v>
      </c>
      <c r="I410" s="40">
        <f>VLOOKUP(Table266[[#This Row],[V2 avain]],Table2611[#All],6,FALSE)</f>
        <v>0</v>
      </c>
      <c r="J410" s="40" t="str">
        <f>VLOOKUP(Table266[[#This Row],[V2 avain]],Table2611[#All],7,FALSE)</f>
        <v>THREAT-2i</v>
      </c>
      <c r="K410" s="40" t="str">
        <f>VLOOKUP(Table266[[#This Row],[V2 avain]],Table2611[#All],8,FALSE)</f>
        <v>Vastaava</v>
      </c>
      <c r="L410" s="62" t="s">
        <v>393</v>
      </c>
      <c r="M410" s="62" t="s">
        <v>469</v>
      </c>
      <c r="N410" s="24"/>
      <c r="O410" s="2"/>
      <c r="P410" s="13"/>
    </row>
    <row r="411" spans="1:16" ht="13.95" customHeight="1" x14ac:dyDescent="0.3">
      <c r="A411" s="2"/>
      <c r="B411" s="23"/>
      <c r="C411" s="152" t="s">
        <v>1955</v>
      </c>
      <c r="D411" s="34" t="s">
        <v>394</v>
      </c>
      <c r="E411" s="39" t="e">
        <f>VLOOKUP(Table266[[#This Row],[V2 avain]],Table2611[#All],2,FALSE)</f>
        <v>#N/A</v>
      </c>
      <c r="F411" s="40" t="e">
        <f>VLOOKUP(Table266[[#This Row],[V2 avain]],Table2611[#All],3,FALSE)</f>
        <v>#N/A</v>
      </c>
      <c r="G411" s="40" t="e">
        <f>VLOOKUP(Table266[[#This Row],[V2 avain]],Table2611[#All],4,FALSE)</f>
        <v>#N/A</v>
      </c>
      <c r="H411" s="40" t="e">
        <f>VLOOKUP(Table266[[#This Row],[V2 avain]],Table2611[#All],5,FALSE)</f>
        <v>#N/A</v>
      </c>
      <c r="I411" s="40" t="e">
        <f>VLOOKUP(Table266[[#This Row],[V2 avain]],Table2611[#All],6,FALSE)</f>
        <v>#N/A</v>
      </c>
      <c r="J411" s="40" t="e">
        <f>VLOOKUP(Table266[[#This Row],[V2 avain]],Table2611[#All],7,FALSE)</f>
        <v>#N/A</v>
      </c>
      <c r="K411" s="40" t="e">
        <f>VLOOKUP(Table266[[#This Row],[V2 avain]],Table2611[#All],8,FALSE)</f>
        <v>#N/A</v>
      </c>
      <c r="L411" s="62"/>
      <c r="M411" s="62" t="s">
        <v>468</v>
      </c>
      <c r="N411" s="24"/>
      <c r="O411" s="2"/>
      <c r="P411" s="13"/>
    </row>
    <row r="412" spans="1:16" ht="13.95" customHeight="1" x14ac:dyDescent="0.3">
      <c r="A412" s="2"/>
      <c r="B412" s="23"/>
      <c r="C412" s="152" t="s">
        <v>1956</v>
      </c>
      <c r="D412" s="34" t="s">
        <v>395</v>
      </c>
      <c r="E412" s="39">
        <f>VLOOKUP(Table266[[#This Row],[V2 avain]],Table2611[#All],2,FALSE)</f>
        <v>0</v>
      </c>
      <c r="F412" s="40">
        <f>VLOOKUP(Table266[[#This Row],[V2 avain]],Table2611[#All],3,FALSE)</f>
        <v>0</v>
      </c>
      <c r="G412" s="40">
        <f>VLOOKUP(Table266[[#This Row],[V2 avain]],Table2611[#All],4,FALSE)</f>
        <v>0</v>
      </c>
      <c r="H412" s="40">
        <f>VLOOKUP(Table266[[#This Row],[V2 avain]],Table2611[#All],5,FALSE)</f>
        <v>0</v>
      </c>
      <c r="I412" s="40">
        <f>VLOOKUP(Table266[[#This Row],[V2 avain]],Table2611[#All],6,FALSE)</f>
        <v>0</v>
      </c>
      <c r="J412" s="40" t="str">
        <f>VLOOKUP(Table266[[#This Row],[V2 avain]],Table2611[#All],7,FALSE)</f>
        <v>THREAT-2k</v>
      </c>
      <c r="K412" s="40" t="str">
        <f>VLOOKUP(Table266[[#This Row],[V2 avain]],Table2611[#All],8,FALSE)</f>
        <v>Vastaava</v>
      </c>
      <c r="L412" s="62" t="s">
        <v>394</v>
      </c>
      <c r="M412" s="62" t="s">
        <v>467</v>
      </c>
      <c r="N412" s="24"/>
      <c r="O412" s="2"/>
      <c r="P412" s="13"/>
    </row>
    <row r="413" spans="1:16" ht="13.95" customHeight="1" x14ac:dyDescent="0.3">
      <c r="A413" s="2"/>
      <c r="B413" s="23"/>
      <c r="C413" s="152" t="s">
        <v>1957</v>
      </c>
      <c r="D413" s="34" t="s">
        <v>396</v>
      </c>
      <c r="E413" s="39">
        <f>VLOOKUP(Table266[[#This Row],[V2 avain]],Table2611[#All],2,FALSE)</f>
        <v>0</v>
      </c>
      <c r="F413" s="40">
        <f>VLOOKUP(Table266[[#This Row],[V2 avain]],Table2611[#All],3,FALSE)</f>
        <v>0</v>
      </c>
      <c r="G413" s="40">
        <f>VLOOKUP(Table266[[#This Row],[V2 avain]],Table2611[#All],4,FALSE)</f>
        <v>0</v>
      </c>
      <c r="H413" s="40">
        <f>VLOOKUP(Table266[[#This Row],[V2 avain]],Table2611[#All],5,FALSE)</f>
        <v>0</v>
      </c>
      <c r="I413" s="40">
        <f>VLOOKUP(Table266[[#This Row],[V2 avain]],Table2611[#All],6,FALSE)</f>
        <v>0</v>
      </c>
      <c r="J413" s="40" t="str">
        <f>VLOOKUP(Table266[[#This Row],[V2 avain]],Table2611[#All],7,FALSE)</f>
        <v>THREAT-2m</v>
      </c>
      <c r="K413" s="40" t="str">
        <f>VLOOKUP(Table266[[#This Row],[V2 avain]],Table2611[#All],8,FALSE)</f>
        <v>Vastaava</v>
      </c>
      <c r="L413" s="62" t="s">
        <v>396</v>
      </c>
      <c r="M413" s="62" t="s">
        <v>469</v>
      </c>
      <c r="N413" s="24"/>
      <c r="O413" s="2"/>
      <c r="P413" s="13"/>
    </row>
    <row r="414" spans="1:16" ht="13.95" customHeight="1" x14ac:dyDescent="0.3">
      <c r="A414" s="2"/>
      <c r="B414" s="23"/>
      <c r="C414" s="152" t="s">
        <v>1958</v>
      </c>
      <c r="D414" s="34" t="s">
        <v>516</v>
      </c>
      <c r="E414" s="39" t="e">
        <f>VLOOKUP(Table266[[#This Row],[V2 avain]],Table2611[#All],2,FALSE)</f>
        <v>#N/A</v>
      </c>
      <c r="F414" s="40" t="e">
        <f>VLOOKUP(Table266[[#This Row],[V2 avain]],Table2611[#All],3,FALSE)</f>
        <v>#N/A</v>
      </c>
      <c r="G414" s="40" t="e">
        <f>VLOOKUP(Table266[[#This Row],[V2 avain]],Table2611[#All],4,FALSE)</f>
        <v>#N/A</v>
      </c>
      <c r="H414" s="40" t="e">
        <f>VLOOKUP(Table266[[#This Row],[V2 avain]],Table2611[#All],5,FALSE)</f>
        <v>#N/A</v>
      </c>
      <c r="I414" s="40" t="e">
        <f>VLOOKUP(Table266[[#This Row],[V2 avain]],Table2611[#All],6,FALSE)</f>
        <v>#N/A</v>
      </c>
      <c r="J414" s="40" t="e">
        <f>VLOOKUP(Table266[[#This Row],[V2 avain]],Table2611[#All],7,FALSE)</f>
        <v>#N/A</v>
      </c>
      <c r="K414" s="40" t="e">
        <f>VLOOKUP(Table266[[#This Row],[V2 avain]],Table2611[#All],8,FALSE)</f>
        <v>#N/A</v>
      </c>
      <c r="L414" s="62"/>
      <c r="M414" s="62" t="s">
        <v>471</v>
      </c>
      <c r="N414" s="24"/>
      <c r="O414" s="2"/>
      <c r="P414" s="13"/>
    </row>
    <row r="415" spans="1:16" ht="13.95" customHeight="1" x14ac:dyDescent="0.3">
      <c r="A415" s="2"/>
      <c r="B415" s="23"/>
      <c r="C415" s="152" t="s">
        <v>1959</v>
      </c>
      <c r="D415" s="34" t="s">
        <v>397</v>
      </c>
      <c r="E415" s="39">
        <f>VLOOKUP(Table266[[#This Row],[V2 avain]],Table2611[#All],2,FALSE)</f>
        <v>0</v>
      </c>
      <c r="F415" s="40">
        <f>VLOOKUP(Table266[[#This Row],[V2 avain]],Table2611[#All],3,FALSE)</f>
        <v>0</v>
      </c>
      <c r="G415" s="40">
        <f>VLOOKUP(Table266[[#This Row],[V2 avain]],Table2611[#All],4,FALSE)</f>
        <v>0</v>
      </c>
      <c r="H415" s="40">
        <f>VLOOKUP(Table266[[#This Row],[V2 avain]],Table2611[#All],5,FALSE)</f>
        <v>0</v>
      </c>
      <c r="I415" s="40">
        <f>VLOOKUP(Table266[[#This Row],[V2 avain]],Table2611[#All],6,FALSE)</f>
        <v>0</v>
      </c>
      <c r="J415" s="40" t="str">
        <f>VLOOKUP(Table266[[#This Row],[V2 avain]],Table2611[#All],7,FALSE)</f>
        <v>THREAT-1a</v>
      </c>
      <c r="K415" s="40" t="str">
        <f>VLOOKUP(Table266[[#This Row],[V2 avain]],Table2611[#All],8,FALSE)</f>
        <v>Vastaava</v>
      </c>
      <c r="L415" s="62" t="s">
        <v>397</v>
      </c>
      <c r="M415" s="62" t="s">
        <v>467</v>
      </c>
      <c r="N415" s="24"/>
      <c r="O415" s="2"/>
      <c r="P415" s="13"/>
    </row>
    <row r="416" spans="1:16" ht="13.95" customHeight="1" x14ac:dyDescent="0.3">
      <c r="A416" s="2"/>
      <c r="B416" s="23"/>
      <c r="C416" s="152" t="s">
        <v>1960</v>
      </c>
      <c r="D416" s="34" t="s">
        <v>398</v>
      </c>
      <c r="E416" s="39">
        <f>VLOOKUP(Table266[[#This Row],[V2 avain]],Table2611[#All],2,FALSE)</f>
        <v>0</v>
      </c>
      <c r="F416" s="40">
        <f>VLOOKUP(Table266[[#This Row],[V2 avain]],Table2611[#All],3,FALSE)</f>
        <v>0</v>
      </c>
      <c r="G416" s="40">
        <f>VLOOKUP(Table266[[#This Row],[V2 avain]],Table2611[#All],4,FALSE)</f>
        <v>0</v>
      </c>
      <c r="H416" s="40">
        <f>VLOOKUP(Table266[[#This Row],[V2 avain]],Table2611[#All],5,FALSE)</f>
        <v>0</v>
      </c>
      <c r="I416" s="40">
        <f>VLOOKUP(Table266[[#This Row],[V2 avain]],Table2611[#All],6,FALSE)</f>
        <v>0</v>
      </c>
      <c r="J416" s="40" t="str">
        <f>VLOOKUP(Table266[[#This Row],[V2 avain]],Table2611[#All],7,FALSE)</f>
        <v>THREAT-1b</v>
      </c>
      <c r="K416" s="40" t="str">
        <f>VLOOKUP(Table266[[#This Row],[V2 avain]],Table2611[#All],8,FALSE)</f>
        <v>Vastaava</v>
      </c>
      <c r="L416" s="62" t="s">
        <v>398</v>
      </c>
      <c r="M416" s="62" t="s">
        <v>477</v>
      </c>
      <c r="N416" s="24"/>
      <c r="O416" s="2"/>
      <c r="P416" s="13"/>
    </row>
    <row r="417" spans="1:16" ht="13.95" customHeight="1" x14ac:dyDescent="0.3">
      <c r="A417" s="2"/>
      <c r="B417" s="23"/>
      <c r="C417" s="152" t="s">
        <v>1961</v>
      </c>
      <c r="D417" s="34" t="s">
        <v>399</v>
      </c>
      <c r="E417" s="39" t="e">
        <f>VLOOKUP(Table266[[#This Row],[V2 avain]],Table2611[#All],2,FALSE)</f>
        <v>#N/A</v>
      </c>
      <c r="F417" s="40" t="e">
        <f>VLOOKUP(Table266[[#This Row],[V2 avain]],Table2611[#All],3,FALSE)</f>
        <v>#N/A</v>
      </c>
      <c r="G417" s="40" t="e">
        <f>VLOOKUP(Table266[[#This Row],[V2 avain]],Table2611[#All],4,FALSE)</f>
        <v>#N/A</v>
      </c>
      <c r="H417" s="40" t="e">
        <f>VLOOKUP(Table266[[#This Row],[V2 avain]],Table2611[#All],5,FALSE)</f>
        <v>#N/A</v>
      </c>
      <c r="I417" s="40" t="e">
        <f>VLOOKUP(Table266[[#This Row],[V2 avain]],Table2611[#All],6,FALSE)</f>
        <v>#N/A</v>
      </c>
      <c r="J417" s="40" t="e">
        <f>VLOOKUP(Table266[[#This Row],[V2 avain]],Table2611[#All],7,FALSE)</f>
        <v>#N/A</v>
      </c>
      <c r="K417" s="40" t="e">
        <f>VLOOKUP(Table266[[#This Row],[V2 avain]],Table2611[#All],8,FALSE)</f>
        <v>#N/A</v>
      </c>
      <c r="L417" s="62"/>
      <c r="M417" s="62" t="s">
        <v>468</v>
      </c>
      <c r="N417" s="24"/>
      <c r="O417" s="2"/>
      <c r="P417" s="13"/>
    </row>
    <row r="418" spans="1:16" ht="13.95" customHeight="1" x14ac:dyDescent="0.3">
      <c r="A418" s="2"/>
      <c r="B418" s="23"/>
      <c r="C418" s="152" t="s">
        <v>1962</v>
      </c>
      <c r="D418" s="34" t="s">
        <v>400</v>
      </c>
      <c r="E418" s="39">
        <f>VLOOKUP(Table266[[#This Row],[V2 avain]],Table2611[#All],2,FALSE)</f>
        <v>0</v>
      </c>
      <c r="F418" s="40">
        <f>VLOOKUP(Table266[[#This Row],[V2 avain]],Table2611[#All],3,FALSE)</f>
        <v>0</v>
      </c>
      <c r="G418" s="40">
        <f>VLOOKUP(Table266[[#This Row],[V2 avain]],Table2611[#All],4,FALSE)</f>
        <v>0</v>
      </c>
      <c r="H418" s="40">
        <f>VLOOKUP(Table266[[#This Row],[V2 avain]],Table2611[#All],5,FALSE)</f>
        <v>0</v>
      </c>
      <c r="I418" s="40">
        <f>VLOOKUP(Table266[[#This Row],[V2 avain]],Table2611[#All],6,FALSE)</f>
        <v>0</v>
      </c>
      <c r="J418" s="40" t="str">
        <f>VLOOKUP(Table266[[#This Row],[V2 avain]],Table2611[#All],7,FALSE)</f>
        <v>THREAT-1c</v>
      </c>
      <c r="K418" s="40" t="str">
        <f>VLOOKUP(Table266[[#This Row],[V2 avain]],Table2611[#All],8,FALSE)</f>
        <v>Vastaava</v>
      </c>
      <c r="L418" s="62" t="s">
        <v>399</v>
      </c>
      <c r="M418" s="62" t="s">
        <v>467</v>
      </c>
      <c r="N418" s="24"/>
      <c r="O418" s="2"/>
      <c r="P418" s="13"/>
    </row>
    <row r="419" spans="1:16" ht="13.95" customHeight="1" x14ac:dyDescent="0.3">
      <c r="A419" s="2"/>
      <c r="B419" s="23"/>
      <c r="C419" s="152" t="s">
        <v>1963</v>
      </c>
      <c r="D419" s="34" t="s">
        <v>401</v>
      </c>
      <c r="E419" s="39">
        <f>VLOOKUP(Table266[[#This Row],[V2 avain]],Table2611[#All],2,FALSE)</f>
        <v>0</v>
      </c>
      <c r="F419" s="40">
        <f>VLOOKUP(Table266[[#This Row],[V2 avain]],Table2611[#All],3,FALSE)</f>
        <v>0</v>
      </c>
      <c r="G419" s="40">
        <f>VLOOKUP(Table266[[#This Row],[V2 avain]],Table2611[#All],4,FALSE)</f>
        <v>0</v>
      </c>
      <c r="H419" s="40">
        <f>VLOOKUP(Table266[[#This Row],[V2 avain]],Table2611[#All],5,FALSE)</f>
        <v>0</v>
      </c>
      <c r="I419" s="40">
        <f>VLOOKUP(Table266[[#This Row],[V2 avain]],Table2611[#All],6,FALSE)</f>
        <v>0</v>
      </c>
      <c r="J419" s="40" t="str">
        <f>VLOOKUP(Table266[[#This Row],[V2 avain]],Table2611[#All],7,FALSE)</f>
        <v>THREAT-1d</v>
      </c>
      <c r="K419" s="40" t="str">
        <f>VLOOKUP(Table266[[#This Row],[V2 avain]],Table2611[#All],8,FALSE)</f>
        <v>Vastaava</v>
      </c>
      <c r="L419" s="62" t="s">
        <v>400</v>
      </c>
      <c r="M419" s="62" t="s">
        <v>469</v>
      </c>
      <c r="N419" s="24"/>
      <c r="O419" s="2"/>
      <c r="P419" s="13"/>
    </row>
    <row r="420" spans="1:16" ht="13.95" customHeight="1" x14ac:dyDescent="0.3">
      <c r="A420" s="2"/>
      <c r="B420" s="23"/>
      <c r="C420" s="152" t="s">
        <v>1964</v>
      </c>
      <c r="D420" s="34" t="s">
        <v>402</v>
      </c>
      <c r="E420" s="39">
        <f>VLOOKUP(Table266[[#This Row],[V2 avain]],Table2611[#All],2,FALSE)</f>
        <v>0</v>
      </c>
      <c r="F420" s="40">
        <f>VLOOKUP(Table266[[#This Row],[V2 avain]],Table2611[#All],3,FALSE)</f>
        <v>0</v>
      </c>
      <c r="G420" s="40">
        <f>VLOOKUP(Table266[[#This Row],[V2 avain]],Table2611[#All],4,FALSE)</f>
        <v>0</v>
      </c>
      <c r="H420" s="40">
        <f>VLOOKUP(Table266[[#This Row],[V2 avain]],Table2611[#All],5,FALSE)</f>
        <v>0</v>
      </c>
      <c r="I420" s="40">
        <f>VLOOKUP(Table266[[#This Row],[V2 avain]],Table2611[#All],6,FALSE)</f>
        <v>0</v>
      </c>
      <c r="J420" s="40" t="str">
        <f>VLOOKUP(Table266[[#This Row],[V2 avain]],Table2611[#All],7,FALSE)</f>
        <v>THREAT-1e</v>
      </c>
      <c r="K420" s="40" t="str">
        <f>VLOOKUP(Table266[[#This Row],[V2 avain]],Table2611[#All],8,FALSE)</f>
        <v>Vastaava</v>
      </c>
      <c r="L420" s="62" t="s">
        <v>401</v>
      </c>
      <c r="M420" s="62" t="s">
        <v>467</v>
      </c>
      <c r="N420" s="24"/>
      <c r="O420" s="2"/>
      <c r="P420" s="13"/>
    </row>
    <row r="421" spans="1:16" ht="13.95" customHeight="1" x14ac:dyDescent="0.3">
      <c r="A421" s="2"/>
      <c r="B421" s="23"/>
      <c r="C421" s="152" t="s">
        <v>1965</v>
      </c>
      <c r="D421" s="34" t="s">
        <v>403</v>
      </c>
      <c r="E421" s="39">
        <f>VLOOKUP(Table266[[#This Row],[V2 avain]],Table2611[#All],2,FALSE)</f>
        <v>0</v>
      </c>
      <c r="F421" s="40">
        <f>VLOOKUP(Table266[[#This Row],[V2 avain]],Table2611[#All],3,FALSE)</f>
        <v>0</v>
      </c>
      <c r="G421" s="40">
        <f>VLOOKUP(Table266[[#This Row],[V2 avain]],Table2611[#All],4,FALSE)</f>
        <v>0</v>
      </c>
      <c r="H421" s="40">
        <f>VLOOKUP(Table266[[#This Row],[V2 avain]],Table2611[#All],5,FALSE)</f>
        <v>0</v>
      </c>
      <c r="I421" s="40">
        <f>VLOOKUP(Table266[[#This Row],[V2 avain]],Table2611[#All],6,FALSE)</f>
        <v>0</v>
      </c>
      <c r="J421" s="40" t="str">
        <f>VLOOKUP(Table266[[#This Row],[V2 avain]],Table2611[#All],7,FALSE)</f>
        <v>THREAT-1f</v>
      </c>
      <c r="K421" s="40" t="str">
        <f>VLOOKUP(Table266[[#This Row],[V2 avain]],Table2611[#All],8,FALSE)</f>
        <v>Vastaava</v>
      </c>
      <c r="L421" s="62" t="s">
        <v>402</v>
      </c>
      <c r="M421" s="62" t="s">
        <v>467</v>
      </c>
      <c r="N421" s="24"/>
      <c r="O421" s="2"/>
      <c r="P421" s="13"/>
    </row>
    <row r="422" spans="1:16" ht="13.95" customHeight="1" x14ac:dyDescent="0.3">
      <c r="A422" s="2"/>
      <c r="B422" s="23"/>
      <c r="C422" s="152" t="s">
        <v>1966</v>
      </c>
      <c r="D422" s="34" t="s">
        <v>404</v>
      </c>
      <c r="E422" s="39">
        <f>VLOOKUP(Table266[[#This Row],[V2 avain]],Table2611[#All],2,FALSE)</f>
        <v>0</v>
      </c>
      <c r="F422" s="40">
        <f>VLOOKUP(Table266[[#This Row],[V2 avain]],Table2611[#All],3,FALSE)</f>
        <v>0</v>
      </c>
      <c r="G422" s="40">
        <f>VLOOKUP(Table266[[#This Row],[V2 avain]],Table2611[#All],4,FALSE)</f>
        <v>0</v>
      </c>
      <c r="H422" s="40">
        <f>VLOOKUP(Table266[[#This Row],[V2 avain]],Table2611[#All],5,FALSE)</f>
        <v>0</v>
      </c>
      <c r="I422" s="40">
        <f>VLOOKUP(Table266[[#This Row],[V2 avain]],Table2611[#All],6,FALSE)</f>
        <v>0</v>
      </c>
      <c r="J422" s="40" t="str">
        <f>VLOOKUP(Table266[[#This Row],[V2 avain]],Table2611[#All],7,FALSE)</f>
        <v>THREAT-1g</v>
      </c>
      <c r="K422" s="40" t="str">
        <f>VLOOKUP(Table266[[#This Row],[V2 avain]],Table2611[#All],8,FALSE)</f>
        <v>Muuttunut</v>
      </c>
      <c r="L422" s="62" t="s">
        <v>403</v>
      </c>
      <c r="M422" s="62" t="s">
        <v>469</v>
      </c>
      <c r="N422" s="24"/>
      <c r="O422" s="2"/>
      <c r="P422" s="13"/>
    </row>
    <row r="423" spans="1:16" ht="13.95" customHeight="1" x14ac:dyDescent="0.3">
      <c r="A423" s="2"/>
      <c r="B423" s="23"/>
      <c r="C423" s="152" t="s">
        <v>1967</v>
      </c>
      <c r="D423" s="34" t="s">
        <v>405</v>
      </c>
      <c r="E423" s="39">
        <f>VLOOKUP(Table266[[#This Row],[V2 avain]],Table2611[#All],2,FALSE)</f>
        <v>0</v>
      </c>
      <c r="F423" s="40">
        <f>VLOOKUP(Table266[[#This Row],[V2 avain]],Table2611[#All],3,FALSE)</f>
        <v>0</v>
      </c>
      <c r="G423" s="40">
        <f>VLOOKUP(Table266[[#This Row],[V2 avain]],Table2611[#All],4,FALSE)</f>
        <v>0</v>
      </c>
      <c r="H423" s="40">
        <f>VLOOKUP(Table266[[#This Row],[V2 avain]],Table2611[#All],5,FALSE)</f>
        <v>0</v>
      </c>
      <c r="I423" s="40">
        <f>VLOOKUP(Table266[[#This Row],[V2 avain]],Table2611[#All],6,FALSE)</f>
        <v>0</v>
      </c>
      <c r="J423" s="40" t="str">
        <f>VLOOKUP(Table266[[#This Row],[V2 avain]],Table2611[#All],7,FALSE)</f>
        <v>THREAT-1h</v>
      </c>
      <c r="K423" s="40" t="str">
        <f>VLOOKUP(Table266[[#This Row],[V2 avain]],Table2611[#All],8,FALSE)</f>
        <v>Vastaava</v>
      </c>
      <c r="L423" s="62" t="s">
        <v>404</v>
      </c>
      <c r="M423" s="62" t="s">
        <v>467</v>
      </c>
      <c r="N423" s="24"/>
      <c r="O423" s="2"/>
      <c r="P423" s="13"/>
    </row>
    <row r="424" spans="1:16" ht="13.95" customHeight="1" x14ac:dyDescent="0.3">
      <c r="A424" s="2"/>
      <c r="B424" s="23"/>
      <c r="C424" s="152" t="s">
        <v>1968</v>
      </c>
      <c r="D424" s="34" t="s">
        <v>406</v>
      </c>
      <c r="E424" s="39">
        <f>VLOOKUP(Table266[[#This Row],[V2 avain]],Table2611[#All],2,FALSE)</f>
        <v>0</v>
      </c>
      <c r="F424" s="40">
        <f>VLOOKUP(Table266[[#This Row],[V2 avain]],Table2611[#All],3,FALSE)</f>
        <v>0</v>
      </c>
      <c r="G424" s="40">
        <f>VLOOKUP(Table266[[#This Row],[V2 avain]],Table2611[#All],4,FALSE)</f>
        <v>0</v>
      </c>
      <c r="H424" s="40">
        <f>VLOOKUP(Table266[[#This Row],[V2 avain]],Table2611[#All],5,FALSE)</f>
        <v>0</v>
      </c>
      <c r="I424" s="40">
        <f>VLOOKUP(Table266[[#This Row],[V2 avain]],Table2611[#All],6,FALSE)</f>
        <v>0</v>
      </c>
      <c r="J424" s="40" t="str">
        <f>VLOOKUP(Table266[[#This Row],[V2 avain]],Table2611[#All],7,FALSE)</f>
        <v>THREAT-1j</v>
      </c>
      <c r="K424" s="40" t="str">
        <f>VLOOKUP(Table266[[#This Row],[V2 avain]],Table2611[#All],8,FALSE)</f>
        <v>Vastaava</v>
      </c>
      <c r="L424" s="62" t="s">
        <v>406</v>
      </c>
      <c r="M424" s="62" t="s">
        <v>477</v>
      </c>
      <c r="N424" s="24"/>
      <c r="O424" s="2"/>
      <c r="P424" s="13"/>
    </row>
    <row r="425" spans="1:16" ht="13.95" customHeight="1" x14ac:dyDescent="0.3">
      <c r="A425" s="2"/>
      <c r="B425" s="23"/>
      <c r="C425" s="152" t="s">
        <v>1969</v>
      </c>
      <c r="D425" s="34" t="s">
        <v>407</v>
      </c>
      <c r="E425" s="39">
        <f>VLOOKUP(Table266[[#This Row],[V2 avain]],Table2611[#All],2,FALSE)</f>
        <v>0</v>
      </c>
      <c r="F425" s="40">
        <f>VLOOKUP(Table266[[#This Row],[V2 avain]],Table2611[#All],3,FALSE)</f>
        <v>0</v>
      </c>
      <c r="G425" s="40">
        <f>VLOOKUP(Table266[[#This Row],[V2 avain]],Table2611[#All],4,FALSE)</f>
        <v>0</v>
      </c>
      <c r="H425" s="40">
        <f>VLOOKUP(Table266[[#This Row],[V2 avain]],Table2611[#All],5,FALSE)</f>
        <v>0</v>
      </c>
      <c r="I425" s="40">
        <f>VLOOKUP(Table266[[#This Row],[V2 avain]],Table2611[#All],6,FALSE)</f>
        <v>0</v>
      </c>
      <c r="J425" s="40" t="str">
        <f>VLOOKUP(Table266[[#This Row],[V2 avain]],Table2611[#All],7,FALSE)</f>
        <v>THREAT-1l</v>
      </c>
      <c r="K425" s="40" t="str">
        <f>VLOOKUP(Table266[[#This Row],[V2 avain]],Table2611[#All],8,FALSE)</f>
        <v>Vastaava</v>
      </c>
      <c r="L425" s="62" t="s">
        <v>407</v>
      </c>
      <c r="M425" s="62" t="s">
        <v>467</v>
      </c>
      <c r="N425" s="24"/>
      <c r="O425" s="2"/>
      <c r="P425" s="13"/>
    </row>
    <row r="426" spans="1:16" ht="13.95" customHeight="1" x14ac:dyDescent="0.3">
      <c r="A426" s="2"/>
      <c r="B426" s="23"/>
      <c r="C426" s="152" t="s">
        <v>1970</v>
      </c>
      <c r="D426" s="34" t="s">
        <v>408</v>
      </c>
      <c r="E426" s="39">
        <f>VLOOKUP(Table266[[#This Row],[V2 avain]],Table2611[#All],2,FALSE)</f>
        <v>0</v>
      </c>
      <c r="F426" s="40">
        <f>VLOOKUP(Table266[[#This Row],[V2 avain]],Table2611[#All],3,FALSE)</f>
        <v>0</v>
      </c>
      <c r="G426" s="40">
        <f>VLOOKUP(Table266[[#This Row],[V2 avain]],Table2611[#All],4,FALSE)</f>
        <v>0</v>
      </c>
      <c r="H426" s="40">
        <f>VLOOKUP(Table266[[#This Row],[V2 avain]],Table2611[#All],5,FALSE)</f>
        <v>0</v>
      </c>
      <c r="I426" s="40">
        <f>VLOOKUP(Table266[[#This Row],[V2 avain]],Table2611[#All],6,FALSE)</f>
        <v>0</v>
      </c>
      <c r="J426" s="40" t="str">
        <f>VLOOKUP(Table266[[#This Row],[V2 avain]],Table2611[#All],7,FALSE)</f>
        <v>THREAT-3a</v>
      </c>
      <c r="K426" s="40" t="str">
        <f>VLOOKUP(Table266[[#This Row],[V2 avain]],Table2611[#All],8,FALSE)</f>
        <v>Vastaava</v>
      </c>
      <c r="L426" s="62" t="s">
        <v>408</v>
      </c>
      <c r="M426" s="62" t="s">
        <v>467</v>
      </c>
      <c r="N426" s="24"/>
      <c r="O426" s="2"/>
      <c r="P426" s="13"/>
    </row>
    <row r="427" spans="1:16" ht="13.95" customHeight="1" x14ac:dyDescent="0.3">
      <c r="A427" s="2"/>
      <c r="B427" s="23"/>
      <c r="C427" s="152" t="s">
        <v>1971</v>
      </c>
      <c r="D427" s="34" t="s">
        <v>409</v>
      </c>
      <c r="E427" s="39">
        <f>VLOOKUP(Table266[[#This Row],[V2 avain]],Table2611[#All],2,FALSE)</f>
        <v>0</v>
      </c>
      <c r="F427" s="40">
        <f>VLOOKUP(Table266[[#This Row],[V2 avain]],Table2611[#All],3,FALSE)</f>
        <v>0</v>
      </c>
      <c r="G427" s="40">
        <f>VLOOKUP(Table266[[#This Row],[V2 avain]],Table2611[#All],4,FALSE)</f>
        <v>0</v>
      </c>
      <c r="H427" s="40">
        <f>VLOOKUP(Table266[[#This Row],[V2 avain]],Table2611[#All],5,FALSE)</f>
        <v>0</v>
      </c>
      <c r="I427" s="40">
        <f>VLOOKUP(Table266[[#This Row],[V2 avain]],Table2611[#All],6,FALSE)</f>
        <v>0</v>
      </c>
      <c r="J427" s="40" t="str">
        <f>VLOOKUP(Table266[[#This Row],[V2 avain]],Table2611[#All],7,FALSE)</f>
        <v>THREAT-3b</v>
      </c>
      <c r="K427" s="40" t="str">
        <f>VLOOKUP(Table266[[#This Row],[V2 avain]],Table2611[#All],8,FALSE)</f>
        <v>Vastaava</v>
      </c>
      <c r="L427" s="62" t="s">
        <v>409</v>
      </c>
      <c r="M427" s="62" t="s">
        <v>467</v>
      </c>
      <c r="N427" s="24"/>
      <c r="O427" s="2"/>
      <c r="P427" s="13"/>
    </row>
    <row r="428" spans="1:16" ht="13.95" customHeight="1" x14ac:dyDescent="0.3">
      <c r="A428" s="2"/>
      <c r="B428" s="23"/>
      <c r="C428" s="152" t="s">
        <v>1972</v>
      </c>
      <c r="D428" s="34" t="s">
        <v>410</v>
      </c>
      <c r="E428" s="39">
        <f>VLOOKUP(Table266[[#This Row],[V2 avain]],Table2611[#All],2,FALSE)</f>
        <v>0</v>
      </c>
      <c r="F428" s="40">
        <f>VLOOKUP(Table266[[#This Row],[V2 avain]],Table2611[#All],3,FALSE)</f>
        <v>0</v>
      </c>
      <c r="G428" s="40">
        <f>VLOOKUP(Table266[[#This Row],[V2 avain]],Table2611[#All],4,FALSE)</f>
        <v>0</v>
      </c>
      <c r="H428" s="40">
        <f>VLOOKUP(Table266[[#This Row],[V2 avain]],Table2611[#All],5,FALSE)</f>
        <v>0</v>
      </c>
      <c r="I428" s="40">
        <f>VLOOKUP(Table266[[#This Row],[V2 avain]],Table2611[#All],6,FALSE)</f>
        <v>0</v>
      </c>
      <c r="J428" s="40" t="str">
        <f>VLOOKUP(Table266[[#This Row],[V2 avain]],Table2611[#All],7,FALSE)</f>
        <v>THREAT-3e</v>
      </c>
      <c r="K428" s="40" t="str">
        <f>VLOOKUP(Table266[[#This Row],[V2 avain]],Table2611[#All],8,FALSE)</f>
        <v>Muuttunut</v>
      </c>
      <c r="L428" s="62" t="s">
        <v>410</v>
      </c>
      <c r="M428" s="62" t="s">
        <v>467</v>
      </c>
      <c r="N428" s="24"/>
      <c r="O428" s="2"/>
      <c r="P428" s="13"/>
    </row>
    <row r="429" spans="1:16" ht="13.95" customHeight="1" x14ac:dyDescent="0.3">
      <c r="A429" s="2"/>
      <c r="B429" s="23"/>
      <c r="C429" s="152" t="s">
        <v>1973</v>
      </c>
      <c r="D429" s="34" t="s">
        <v>411</v>
      </c>
      <c r="E429" s="39">
        <f>VLOOKUP(Table266[[#This Row],[V2 avain]],Table2611[#All],2,FALSE)</f>
        <v>0</v>
      </c>
      <c r="F429" s="40">
        <f>VLOOKUP(Table266[[#This Row],[V2 avain]],Table2611[#All],3,FALSE)</f>
        <v>0</v>
      </c>
      <c r="G429" s="40">
        <f>VLOOKUP(Table266[[#This Row],[V2 avain]],Table2611[#All],4,FALSE)</f>
        <v>0</v>
      </c>
      <c r="H429" s="40">
        <f>VLOOKUP(Table266[[#This Row],[V2 avain]],Table2611[#All],5,FALSE)</f>
        <v>0</v>
      </c>
      <c r="I429" s="40">
        <f>VLOOKUP(Table266[[#This Row],[V2 avain]],Table2611[#All],6,FALSE)</f>
        <v>0</v>
      </c>
      <c r="J429" s="40" t="str">
        <f>VLOOKUP(Table266[[#This Row],[V2 avain]],Table2611[#All],7,FALSE)</f>
        <v>THREAT-3d</v>
      </c>
      <c r="K429" s="40" t="str">
        <f>VLOOKUP(Table266[[#This Row],[V2 avain]],Table2611[#All],8,FALSE)</f>
        <v>Vastaava</v>
      </c>
      <c r="L429" s="62" t="s">
        <v>412</v>
      </c>
      <c r="M429" s="62" t="s">
        <v>467</v>
      </c>
      <c r="N429" s="24"/>
      <c r="O429" s="2"/>
      <c r="P429" s="13"/>
    </row>
    <row r="430" spans="1:16" ht="13.95" customHeight="1" x14ac:dyDescent="0.3">
      <c r="A430" s="2"/>
      <c r="B430" s="23"/>
      <c r="C430" s="152" t="s">
        <v>1974</v>
      </c>
      <c r="D430" s="34" t="s">
        <v>412</v>
      </c>
      <c r="E430" s="39">
        <f>VLOOKUP(Table266[[#This Row],[V2 avain]],Table2611[#All],2,FALSE)</f>
        <v>0</v>
      </c>
      <c r="F430" s="40">
        <f>VLOOKUP(Table266[[#This Row],[V2 avain]],Table2611[#All],3,FALSE)</f>
        <v>0</v>
      </c>
      <c r="G430" s="40">
        <f>VLOOKUP(Table266[[#This Row],[V2 avain]],Table2611[#All],4,FALSE)</f>
        <v>0</v>
      </c>
      <c r="H430" s="40">
        <f>VLOOKUP(Table266[[#This Row],[V2 avain]],Table2611[#All],5,FALSE)</f>
        <v>0</v>
      </c>
      <c r="I430" s="40">
        <f>VLOOKUP(Table266[[#This Row],[V2 avain]],Table2611[#All],6,FALSE)</f>
        <v>0</v>
      </c>
      <c r="J430" s="40" t="str">
        <f>VLOOKUP(Table266[[#This Row],[V2 avain]],Table2611[#All],7,FALSE)</f>
        <v>THREAT-3c</v>
      </c>
      <c r="K430" s="40" t="str">
        <f>VLOOKUP(Table266[[#This Row],[V2 avain]],Table2611[#All],8,FALSE)</f>
        <v>Vastaava</v>
      </c>
      <c r="L430" s="62" t="s">
        <v>411</v>
      </c>
      <c r="M430" s="62" t="s">
        <v>467</v>
      </c>
      <c r="N430" s="24"/>
      <c r="O430" s="2"/>
      <c r="P430" s="13"/>
    </row>
    <row r="431" spans="1:16" ht="13.95" customHeight="1" x14ac:dyDescent="0.3">
      <c r="A431" s="2"/>
      <c r="B431" s="23"/>
      <c r="C431" s="152" t="s">
        <v>1975</v>
      </c>
      <c r="D431" s="34" t="s">
        <v>413</v>
      </c>
      <c r="E431" s="39">
        <f>VLOOKUP(Table266[[#This Row],[V2 avain]],Table2611[#All],2,FALSE)</f>
        <v>0</v>
      </c>
      <c r="F431" s="40">
        <f>VLOOKUP(Table266[[#This Row],[V2 avain]],Table2611[#All],3,FALSE)</f>
        <v>0</v>
      </c>
      <c r="G431" s="40">
        <f>VLOOKUP(Table266[[#This Row],[V2 avain]],Table2611[#All],4,FALSE)</f>
        <v>0</v>
      </c>
      <c r="H431" s="40">
        <f>VLOOKUP(Table266[[#This Row],[V2 avain]],Table2611[#All],5,FALSE)</f>
        <v>0</v>
      </c>
      <c r="I431" s="40">
        <f>VLOOKUP(Table266[[#This Row],[V2 avain]],Table2611[#All],6,FALSE)</f>
        <v>0</v>
      </c>
      <c r="J431" s="40" t="str">
        <f>VLOOKUP(Table266[[#This Row],[V2 avain]],Table2611[#All],7,FALSE)</f>
        <v>THREAT-3f</v>
      </c>
      <c r="K431" s="40" t="str">
        <f>VLOOKUP(Table266[[#This Row],[V2 avain]],Table2611[#All],8,FALSE)</f>
        <v>Muuttunut</v>
      </c>
      <c r="L431" s="62" t="s">
        <v>413</v>
      </c>
      <c r="M431" s="62" t="s">
        <v>467</v>
      </c>
      <c r="N431" s="24"/>
      <c r="O431" s="2"/>
      <c r="P431" s="13"/>
    </row>
    <row r="432" spans="1:16" ht="13.95" customHeight="1" x14ac:dyDescent="0.3">
      <c r="A432" s="2"/>
      <c r="B432" s="23"/>
      <c r="C432" s="152" t="s">
        <v>1976</v>
      </c>
      <c r="D432" s="34" t="s">
        <v>414</v>
      </c>
      <c r="E432" s="39">
        <f>VLOOKUP(Table266[[#This Row],[V2 avain]],Table2611[#All],2,FALSE)</f>
        <v>0</v>
      </c>
      <c r="F432" s="40">
        <f>VLOOKUP(Table266[[#This Row],[V2 avain]],Table2611[#All],3,FALSE)</f>
        <v>0</v>
      </c>
      <c r="G432" s="40">
        <f>VLOOKUP(Table266[[#This Row],[V2 avain]],Table2611[#All],4,FALSE)</f>
        <v>0</v>
      </c>
      <c r="H432" s="40">
        <f>VLOOKUP(Table266[[#This Row],[V2 avain]],Table2611[#All],5,FALSE)</f>
        <v>0</v>
      </c>
      <c r="I432" s="40">
        <f>VLOOKUP(Table266[[#This Row],[V2 avain]],Table2611[#All],6,FALSE)</f>
        <v>0</v>
      </c>
      <c r="J432" s="40" t="str">
        <f>VLOOKUP(Table266[[#This Row],[V2 avain]],Table2611[#All],7,FALSE)</f>
        <v>WORKFORCE-3a</v>
      </c>
      <c r="K432" s="40" t="str">
        <f>VLOOKUP(Table266[[#This Row],[V2 avain]],Table2611[#All],8,FALSE)</f>
        <v>Vastaava</v>
      </c>
      <c r="L432" s="62" t="s">
        <v>426</v>
      </c>
      <c r="M432" s="62" t="s">
        <v>467</v>
      </c>
      <c r="N432" s="24"/>
      <c r="O432" s="2"/>
      <c r="P432" s="13"/>
    </row>
    <row r="433" spans="1:16" ht="13.95" customHeight="1" x14ac:dyDescent="0.3">
      <c r="A433" s="2"/>
      <c r="B433" s="23"/>
      <c r="C433" s="152" t="s">
        <v>1977</v>
      </c>
      <c r="D433" s="34" t="s">
        <v>415</v>
      </c>
      <c r="E433" s="39">
        <f>VLOOKUP(Table266[[#This Row],[V2 avain]],Table2611[#All],2,FALSE)</f>
        <v>0</v>
      </c>
      <c r="F433" s="40">
        <f>VLOOKUP(Table266[[#This Row],[V2 avain]],Table2611[#All],3,FALSE)</f>
        <v>0</v>
      </c>
      <c r="G433" s="40">
        <f>VLOOKUP(Table266[[#This Row],[V2 avain]],Table2611[#All],4,FALSE)</f>
        <v>0</v>
      </c>
      <c r="H433" s="40">
        <f>VLOOKUP(Table266[[#This Row],[V2 avain]],Table2611[#All],5,FALSE)</f>
        <v>0</v>
      </c>
      <c r="I433" s="40">
        <f>VLOOKUP(Table266[[#This Row],[V2 avain]],Table2611[#All],6,FALSE)</f>
        <v>0</v>
      </c>
      <c r="J433" s="40" t="str">
        <f>VLOOKUP(Table266[[#This Row],[V2 avain]],Table2611[#All],7,FALSE)</f>
        <v>WORKFORCE-3b</v>
      </c>
      <c r="K433" s="40" t="str">
        <f>VLOOKUP(Table266[[#This Row],[V2 avain]],Table2611[#All],8,FALSE)</f>
        <v>Vastaava</v>
      </c>
      <c r="L433" s="62" t="s">
        <v>427</v>
      </c>
      <c r="M433" s="62" t="s">
        <v>467</v>
      </c>
      <c r="N433" s="24"/>
      <c r="O433" s="2"/>
      <c r="P433" s="13"/>
    </row>
    <row r="434" spans="1:16" ht="13.95" customHeight="1" x14ac:dyDescent="0.3">
      <c r="A434" s="2"/>
      <c r="B434" s="23"/>
      <c r="C434" s="152" t="s">
        <v>1978</v>
      </c>
      <c r="D434" s="34" t="s">
        <v>416</v>
      </c>
      <c r="E434" s="39">
        <f>VLOOKUP(Table266[[#This Row],[V2 avain]],Table2611[#All],2,FALSE)</f>
        <v>0</v>
      </c>
      <c r="F434" s="40">
        <f>VLOOKUP(Table266[[#This Row],[V2 avain]],Table2611[#All],3,FALSE)</f>
        <v>0</v>
      </c>
      <c r="G434" s="40">
        <f>VLOOKUP(Table266[[#This Row],[V2 avain]],Table2611[#All],4,FALSE)</f>
        <v>0</v>
      </c>
      <c r="H434" s="40">
        <f>VLOOKUP(Table266[[#This Row],[V2 avain]],Table2611[#All],5,FALSE)</f>
        <v>0</v>
      </c>
      <c r="I434" s="40">
        <f>VLOOKUP(Table266[[#This Row],[V2 avain]],Table2611[#All],6,FALSE)</f>
        <v>0</v>
      </c>
      <c r="J434" s="40" t="str">
        <f>VLOOKUP(Table266[[#This Row],[V2 avain]],Table2611[#All],7,FALSE)</f>
        <v>WORKFORCE-3c</v>
      </c>
      <c r="K434" s="40" t="str">
        <f>VLOOKUP(Table266[[#This Row],[V2 avain]],Table2611[#All],8,FALSE)</f>
        <v>Vastaava</v>
      </c>
      <c r="L434" s="62" t="s">
        <v>428</v>
      </c>
      <c r="M434" s="62" t="s">
        <v>477</v>
      </c>
      <c r="N434" s="24"/>
      <c r="O434" s="2"/>
      <c r="P434" s="13"/>
    </row>
    <row r="435" spans="1:16" ht="13.95" customHeight="1" x14ac:dyDescent="0.3">
      <c r="A435" s="2"/>
      <c r="B435" s="23"/>
      <c r="C435" s="152" t="s">
        <v>1979</v>
      </c>
      <c r="D435" s="34" t="s">
        <v>417</v>
      </c>
      <c r="E435" s="39">
        <f>VLOOKUP(Table266[[#This Row],[V2 avain]],Table2611[#All],2,FALSE)</f>
        <v>0</v>
      </c>
      <c r="F435" s="40">
        <f>VLOOKUP(Table266[[#This Row],[V2 avain]],Table2611[#All],3,FALSE)</f>
        <v>0</v>
      </c>
      <c r="G435" s="40">
        <f>VLOOKUP(Table266[[#This Row],[V2 avain]],Table2611[#All],4,FALSE)</f>
        <v>0</v>
      </c>
      <c r="H435" s="40">
        <f>VLOOKUP(Table266[[#This Row],[V2 avain]],Table2611[#All],5,FALSE)</f>
        <v>0</v>
      </c>
      <c r="I435" s="40">
        <f>VLOOKUP(Table266[[#This Row],[V2 avain]],Table2611[#All],6,FALSE)</f>
        <v>0</v>
      </c>
      <c r="J435" s="40" t="str">
        <f>VLOOKUP(Table266[[#This Row],[V2 avain]],Table2611[#All],7,FALSE)</f>
        <v>WORKFORCE-3d</v>
      </c>
      <c r="K435" s="40" t="str">
        <f>VLOOKUP(Table266[[#This Row],[V2 avain]],Table2611[#All],8,FALSE)</f>
        <v>Vastaava</v>
      </c>
      <c r="L435" s="62" t="s">
        <v>429</v>
      </c>
      <c r="M435" s="62" t="s">
        <v>478</v>
      </c>
      <c r="N435" s="24"/>
      <c r="O435" s="2"/>
      <c r="P435" s="13"/>
    </row>
    <row r="436" spans="1:16" ht="13.95" customHeight="1" x14ac:dyDescent="0.3">
      <c r="A436" s="2"/>
      <c r="B436" s="23"/>
      <c r="C436" s="152" t="s">
        <v>1980</v>
      </c>
      <c r="D436" s="34" t="s">
        <v>418</v>
      </c>
      <c r="E436" s="39">
        <f>VLOOKUP(Table266[[#This Row],[V2 avain]],Table2611[#All],2,FALSE)</f>
        <v>0</v>
      </c>
      <c r="F436" s="40">
        <f>VLOOKUP(Table266[[#This Row],[V2 avain]],Table2611[#All],3,FALSE)</f>
        <v>0</v>
      </c>
      <c r="G436" s="40">
        <f>VLOOKUP(Table266[[#This Row],[V2 avain]],Table2611[#All],4,FALSE)</f>
        <v>0</v>
      </c>
      <c r="H436" s="40">
        <f>VLOOKUP(Table266[[#This Row],[V2 avain]],Table2611[#All],5,FALSE)</f>
        <v>0</v>
      </c>
      <c r="I436" s="40">
        <f>VLOOKUP(Table266[[#This Row],[V2 avain]],Table2611[#All],6,FALSE)</f>
        <v>0</v>
      </c>
      <c r="J436" s="40">
        <f>VLOOKUP(Table266[[#This Row],[V2 avain]],Table2611[#All],7,FALSE)</f>
        <v>0</v>
      </c>
      <c r="K436" s="40" t="str">
        <f>VLOOKUP(Table266[[#This Row],[V2 avain]],Table2611[#All],8,FALSE)</f>
        <v>Uusi</v>
      </c>
      <c r="L436" s="62" t="s">
        <v>430</v>
      </c>
      <c r="M436" s="62" t="s">
        <v>477</v>
      </c>
      <c r="N436" s="24"/>
      <c r="O436" s="2"/>
      <c r="P436" s="13"/>
    </row>
    <row r="437" spans="1:16" ht="13.95" customHeight="1" x14ac:dyDescent="0.3">
      <c r="A437" s="2"/>
      <c r="B437" s="23"/>
      <c r="C437" s="152" t="s">
        <v>1981</v>
      </c>
      <c r="D437" s="34" t="s">
        <v>419</v>
      </c>
      <c r="E437" s="39">
        <f>VLOOKUP(Table266[[#This Row],[V2 avain]],Table2611[#All],2,FALSE)</f>
        <v>0</v>
      </c>
      <c r="F437" s="40">
        <f>VLOOKUP(Table266[[#This Row],[V2 avain]],Table2611[#All],3,FALSE)</f>
        <v>0</v>
      </c>
      <c r="G437" s="40">
        <f>VLOOKUP(Table266[[#This Row],[V2 avain]],Table2611[#All],4,FALSE)</f>
        <v>0</v>
      </c>
      <c r="H437" s="40">
        <f>VLOOKUP(Table266[[#This Row],[V2 avain]],Table2611[#All],5,FALSE)</f>
        <v>0</v>
      </c>
      <c r="I437" s="40">
        <f>VLOOKUP(Table266[[#This Row],[V2 avain]],Table2611[#All],6,FALSE)</f>
        <v>0</v>
      </c>
      <c r="J437" s="40" t="str">
        <f>VLOOKUP(Table266[[#This Row],[V2 avain]],Table2611[#All],7,FALSE)</f>
        <v>WORKFORCE-3e</v>
      </c>
      <c r="K437" s="158" t="str">
        <f>VLOOKUP(Table266[[#This Row],[V2 avain]],Table2611[#All],8,FALSE)</f>
        <v>Vastaava</v>
      </c>
      <c r="L437" t="s">
        <v>431</v>
      </c>
      <c r="M437" t="s">
        <v>467</v>
      </c>
      <c r="N437" s="24"/>
      <c r="O437" s="2"/>
      <c r="P437" s="13"/>
    </row>
    <row r="438" spans="1:16" ht="13.95" customHeight="1" x14ac:dyDescent="0.3">
      <c r="A438" s="2"/>
      <c r="B438" s="23"/>
      <c r="C438" s="152" t="s">
        <v>1982</v>
      </c>
      <c r="D438" s="34" t="s">
        <v>517</v>
      </c>
      <c r="E438" s="39" t="e">
        <f>VLOOKUP(Table266[[#This Row],[V2 avain]],Table2611[#All],2,FALSE)</f>
        <v>#N/A</v>
      </c>
      <c r="F438" s="40" t="e">
        <f>VLOOKUP(Table266[[#This Row],[V2 avain]],Table2611[#All],3,FALSE)</f>
        <v>#N/A</v>
      </c>
      <c r="G438" s="40" t="e">
        <f>VLOOKUP(Table266[[#This Row],[V2 avain]],Table2611[#All],4,FALSE)</f>
        <v>#N/A</v>
      </c>
      <c r="H438" s="40" t="e">
        <f>VLOOKUP(Table266[[#This Row],[V2 avain]],Table2611[#All],5,FALSE)</f>
        <v>#N/A</v>
      </c>
      <c r="I438" s="40" t="e">
        <f>VLOOKUP(Table266[[#This Row],[V2 avain]],Table2611[#All],6,FALSE)</f>
        <v>#N/A</v>
      </c>
      <c r="J438" s="40" t="e">
        <f>VLOOKUP(Table266[[#This Row],[V2 avain]],Table2611[#All],7,FALSE)</f>
        <v>#N/A</v>
      </c>
      <c r="K438" s="158" t="e">
        <f>VLOOKUP(Table266[[#This Row],[V2 avain]],Table2611[#All],8,FALSE)</f>
        <v>#N/A</v>
      </c>
      <c r="L438"/>
      <c r="M438" t="s">
        <v>471</v>
      </c>
      <c r="N438" s="24"/>
      <c r="O438" s="2"/>
      <c r="P438" s="13"/>
    </row>
    <row r="439" spans="1:16" ht="13.95" customHeight="1" x14ac:dyDescent="0.3">
      <c r="A439" s="2"/>
      <c r="B439" s="23"/>
      <c r="C439" s="152" t="s">
        <v>1983</v>
      </c>
      <c r="D439" s="34" t="s">
        <v>420</v>
      </c>
      <c r="E439" s="39">
        <f>VLOOKUP(Table266[[#This Row],[V2 avain]],Table2611[#All],2,FALSE)</f>
        <v>0</v>
      </c>
      <c r="F439" s="40">
        <f>VLOOKUP(Table266[[#This Row],[V2 avain]],Table2611[#All],3,FALSE)</f>
        <v>0</v>
      </c>
      <c r="G439" s="40">
        <f>VLOOKUP(Table266[[#This Row],[V2 avain]],Table2611[#All],4,FALSE)</f>
        <v>0</v>
      </c>
      <c r="H439" s="40">
        <f>VLOOKUP(Table266[[#This Row],[V2 avain]],Table2611[#All],5,FALSE)</f>
        <v>0</v>
      </c>
      <c r="I439" s="40">
        <f>VLOOKUP(Table266[[#This Row],[V2 avain]],Table2611[#All],6,FALSE)</f>
        <v>0</v>
      </c>
      <c r="J439" s="40" t="str">
        <f>VLOOKUP(Table266[[#This Row],[V2 avain]],Table2611[#All],7,FALSE)</f>
        <v>WORKFORCE-4a</v>
      </c>
      <c r="K439" s="158" t="str">
        <f>VLOOKUP(Table266[[#This Row],[V2 avain]],Table2611[#All],8,FALSE)</f>
        <v>Vastaava</v>
      </c>
      <c r="L439" t="s">
        <v>433</v>
      </c>
      <c r="M439" t="s">
        <v>467</v>
      </c>
      <c r="N439" s="24"/>
      <c r="O439" s="2"/>
      <c r="P439" s="13"/>
    </row>
    <row r="440" spans="1:16" ht="13.95" customHeight="1" x14ac:dyDescent="0.3">
      <c r="A440" s="2"/>
      <c r="B440" s="23"/>
      <c r="C440" s="152" t="s">
        <v>1984</v>
      </c>
      <c r="D440" s="34" t="s">
        <v>421</v>
      </c>
      <c r="E440" s="39">
        <f>VLOOKUP(Table266[[#This Row],[V2 avain]],Table2611[#All],2,FALSE)</f>
        <v>0</v>
      </c>
      <c r="F440" s="40">
        <f>VLOOKUP(Table266[[#This Row],[V2 avain]],Table2611[#All],3,FALSE)</f>
        <v>0</v>
      </c>
      <c r="G440" s="40">
        <f>VLOOKUP(Table266[[#This Row],[V2 avain]],Table2611[#All],4,FALSE)</f>
        <v>0</v>
      </c>
      <c r="H440" s="40">
        <f>VLOOKUP(Table266[[#This Row],[V2 avain]],Table2611[#All],5,FALSE)</f>
        <v>0</v>
      </c>
      <c r="I440" s="40">
        <f>VLOOKUP(Table266[[#This Row],[V2 avain]],Table2611[#All],6,FALSE)</f>
        <v>0</v>
      </c>
      <c r="J440" s="40" t="str">
        <f>VLOOKUP(Table266[[#This Row],[V2 avain]],Table2611[#All],7,FALSE)</f>
        <v>WORKFORCE-4b</v>
      </c>
      <c r="K440" s="158" t="str">
        <f>VLOOKUP(Table266[[#This Row],[V2 avain]],Table2611[#All],8,FALSE)</f>
        <v>Vastaava</v>
      </c>
      <c r="L440" t="s">
        <v>434</v>
      </c>
      <c r="M440" t="s">
        <v>477</v>
      </c>
      <c r="N440" s="24"/>
      <c r="O440" s="2"/>
      <c r="P440" s="13"/>
    </row>
    <row r="441" spans="1:16" ht="13.95" customHeight="1" x14ac:dyDescent="0.3">
      <c r="A441" s="2"/>
      <c r="B441" s="23"/>
      <c r="C441" s="152" t="s">
        <v>1985</v>
      </c>
      <c r="D441" s="34" t="s">
        <v>422</v>
      </c>
      <c r="E441" s="39">
        <f>VLOOKUP(Table266[[#This Row],[V2 avain]],Table2611[#All],2,FALSE)</f>
        <v>0</v>
      </c>
      <c r="F441" s="40">
        <f>VLOOKUP(Table266[[#This Row],[V2 avain]],Table2611[#All],3,FALSE)</f>
        <v>0</v>
      </c>
      <c r="G441" s="40">
        <f>VLOOKUP(Table266[[#This Row],[V2 avain]],Table2611[#All],4,FALSE)</f>
        <v>0</v>
      </c>
      <c r="H441" s="40">
        <f>VLOOKUP(Table266[[#This Row],[V2 avain]],Table2611[#All],5,FALSE)</f>
        <v>0</v>
      </c>
      <c r="I441" s="40">
        <f>VLOOKUP(Table266[[#This Row],[V2 avain]],Table2611[#All],6,FALSE)</f>
        <v>0</v>
      </c>
      <c r="J441" s="40" t="str">
        <f>VLOOKUP(Table266[[#This Row],[V2 avain]],Table2611[#All],7,FALSE)</f>
        <v>WORKFORCE-4c</v>
      </c>
      <c r="K441" s="158" t="str">
        <f>VLOOKUP(Table266[[#This Row],[V2 avain]],Table2611[#All],8,FALSE)</f>
        <v>Vastaava</v>
      </c>
      <c r="L441" t="s">
        <v>435</v>
      </c>
      <c r="M441" t="s">
        <v>477</v>
      </c>
      <c r="N441" s="24"/>
      <c r="O441" s="2"/>
      <c r="P441" s="13"/>
    </row>
    <row r="442" spans="1:16" ht="13.95" customHeight="1" x14ac:dyDescent="0.3">
      <c r="A442" s="2"/>
      <c r="B442" s="23"/>
      <c r="C442" s="152" t="s">
        <v>1986</v>
      </c>
      <c r="D442" s="34" t="s">
        <v>423</v>
      </c>
      <c r="E442" s="39" t="e">
        <f>VLOOKUP(Table266[[#This Row],[V2 avain]],Table2611[#All],2,FALSE)</f>
        <v>#N/A</v>
      </c>
      <c r="F442" s="40" t="e">
        <f>VLOOKUP(Table266[[#This Row],[V2 avain]],Table2611[#All],3,FALSE)</f>
        <v>#N/A</v>
      </c>
      <c r="G442" s="40" t="e">
        <f>VLOOKUP(Table266[[#This Row],[V2 avain]],Table2611[#All],4,FALSE)</f>
        <v>#N/A</v>
      </c>
      <c r="H442" s="40" t="e">
        <f>VLOOKUP(Table266[[#This Row],[V2 avain]],Table2611[#All],5,FALSE)</f>
        <v>#N/A</v>
      </c>
      <c r="I442" s="40" t="e">
        <f>VLOOKUP(Table266[[#This Row],[V2 avain]],Table2611[#All],6,FALSE)</f>
        <v>#N/A</v>
      </c>
      <c r="J442" s="40" t="e">
        <f>VLOOKUP(Table266[[#This Row],[V2 avain]],Table2611[#All],7,FALSE)</f>
        <v>#N/A</v>
      </c>
      <c r="K442" s="158" t="e">
        <f>VLOOKUP(Table266[[#This Row],[V2 avain]],Table2611[#All],8,FALSE)</f>
        <v>#N/A</v>
      </c>
      <c r="L442"/>
      <c r="M442" t="s">
        <v>471</v>
      </c>
      <c r="N442" s="24"/>
      <c r="O442" s="2"/>
      <c r="P442" s="13"/>
    </row>
    <row r="443" spans="1:16" ht="13.95" customHeight="1" x14ac:dyDescent="0.3">
      <c r="A443" s="2"/>
      <c r="B443" s="23"/>
      <c r="C443" s="152" t="s">
        <v>1987</v>
      </c>
      <c r="D443" s="34" t="s">
        <v>424</v>
      </c>
      <c r="E443" s="39" t="e">
        <f>VLOOKUP(Table266[[#This Row],[V2 avain]],Table2611[#All],2,FALSE)</f>
        <v>#N/A</v>
      </c>
      <c r="F443" s="40" t="e">
        <f>VLOOKUP(Table266[[#This Row],[V2 avain]],Table2611[#All],3,FALSE)</f>
        <v>#N/A</v>
      </c>
      <c r="G443" s="40" t="e">
        <f>VLOOKUP(Table266[[#This Row],[V2 avain]],Table2611[#All],4,FALSE)</f>
        <v>#N/A</v>
      </c>
      <c r="H443" s="40" t="e">
        <f>VLOOKUP(Table266[[#This Row],[V2 avain]],Table2611[#All],5,FALSE)</f>
        <v>#N/A</v>
      </c>
      <c r="I443" s="40" t="e">
        <f>VLOOKUP(Table266[[#This Row],[V2 avain]],Table2611[#All],6,FALSE)</f>
        <v>#N/A</v>
      </c>
      <c r="J443" s="40" t="e">
        <f>VLOOKUP(Table266[[#This Row],[V2 avain]],Table2611[#All],7,FALSE)</f>
        <v>#N/A</v>
      </c>
      <c r="K443" s="158" t="e">
        <f>VLOOKUP(Table266[[#This Row],[V2 avain]],Table2611[#All],8,FALSE)</f>
        <v>#N/A</v>
      </c>
      <c r="L443"/>
      <c r="M443" t="s">
        <v>471</v>
      </c>
      <c r="N443" s="24"/>
      <c r="O443" s="2"/>
      <c r="P443" s="13"/>
    </row>
    <row r="444" spans="1:16" ht="13.95" customHeight="1" x14ac:dyDescent="0.3">
      <c r="A444" s="2"/>
      <c r="B444" s="23"/>
      <c r="C444" s="152" t="s">
        <v>1988</v>
      </c>
      <c r="D444" s="34" t="s">
        <v>425</v>
      </c>
      <c r="E444" s="39">
        <f>VLOOKUP(Table266[[#This Row],[V2 avain]],Table2611[#All],2,FALSE)</f>
        <v>0</v>
      </c>
      <c r="F444" s="40">
        <f>VLOOKUP(Table266[[#This Row],[V2 avain]],Table2611[#All],3,FALSE)</f>
        <v>0</v>
      </c>
      <c r="G444" s="40">
        <f>VLOOKUP(Table266[[#This Row],[V2 avain]],Table2611[#All],4,FALSE)</f>
        <v>0</v>
      </c>
      <c r="H444" s="40">
        <f>VLOOKUP(Table266[[#This Row],[V2 avain]],Table2611[#All],5,FALSE)</f>
        <v>0</v>
      </c>
      <c r="I444" s="40">
        <f>VLOOKUP(Table266[[#This Row],[V2 avain]],Table2611[#All],6,FALSE)</f>
        <v>0</v>
      </c>
      <c r="J444" s="40" t="str">
        <f>VLOOKUP(Table266[[#This Row],[V2 avain]],Table2611[#All],7,FALSE)</f>
        <v>WORKFORCE-4d</v>
      </c>
      <c r="K444" s="158" t="str">
        <f>VLOOKUP(Table266[[#This Row],[V2 avain]],Table2611[#All],8,FALSE)</f>
        <v>Vastaava</v>
      </c>
      <c r="L444" t="s">
        <v>436</v>
      </c>
      <c r="M444" t="s">
        <v>477</v>
      </c>
      <c r="N444" s="24"/>
      <c r="O444" s="2"/>
      <c r="P444" s="13"/>
    </row>
    <row r="445" spans="1:16" ht="13.95" customHeight="1" x14ac:dyDescent="0.3">
      <c r="A445" s="2"/>
      <c r="B445" s="23"/>
      <c r="C445" s="152" t="s">
        <v>1989</v>
      </c>
      <c r="D445" s="34" t="s">
        <v>518</v>
      </c>
      <c r="E445" s="39" t="e">
        <f>VLOOKUP(Table266[[#This Row],[V2 avain]],Table2611[#All],2,FALSE)</f>
        <v>#N/A</v>
      </c>
      <c r="F445" s="40" t="e">
        <f>VLOOKUP(Table266[[#This Row],[V2 avain]],Table2611[#All],3,FALSE)</f>
        <v>#N/A</v>
      </c>
      <c r="G445" s="40" t="e">
        <f>VLOOKUP(Table266[[#This Row],[V2 avain]],Table2611[#All],4,FALSE)</f>
        <v>#N/A</v>
      </c>
      <c r="H445" s="40" t="e">
        <f>VLOOKUP(Table266[[#This Row],[V2 avain]],Table2611[#All],5,FALSE)</f>
        <v>#N/A</v>
      </c>
      <c r="I445" s="40" t="e">
        <f>VLOOKUP(Table266[[#This Row],[V2 avain]],Table2611[#All],6,FALSE)</f>
        <v>#N/A</v>
      </c>
      <c r="J445" s="40" t="e">
        <f>VLOOKUP(Table266[[#This Row],[V2 avain]],Table2611[#All],7,FALSE)</f>
        <v>#N/A</v>
      </c>
      <c r="K445" s="158" t="e">
        <f>VLOOKUP(Table266[[#This Row],[V2 avain]],Table2611[#All],8,FALSE)</f>
        <v>#N/A</v>
      </c>
      <c r="L445"/>
      <c r="M445" t="s">
        <v>471</v>
      </c>
      <c r="N445" s="24"/>
      <c r="O445" s="2"/>
      <c r="P445" s="13"/>
    </row>
    <row r="446" spans="1:16" ht="13.95" customHeight="1" x14ac:dyDescent="0.3">
      <c r="A446" s="2"/>
      <c r="B446" s="23"/>
      <c r="C446" s="152" t="s">
        <v>1990</v>
      </c>
      <c r="D446" s="34" t="s">
        <v>426</v>
      </c>
      <c r="E446" s="39">
        <f>VLOOKUP(Table266[[#This Row],[V2 avain]],Table2611[#All],2,FALSE)</f>
        <v>0</v>
      </c>
      <c r="F446" s="40">
        <f>VLOOKUP(Table266[[#This Row],[V2 avain]],Table2611[#All],3,FALSE)</f>
        <v>0</v>
      </c>
      <c r="G446" s="40">
        <f>VLOOKUP(Table266[[#This Row],[V2 avain]],Table2611[#All],4,FALSE)</f>
        <v>0</v>
      </c>
      <c r="H446" s="40">
        <f>VLOOKUP(Table266[[#This Row],[V2 avain]],Table2611[#All],5,FALSE)</f>
        <v>0</v>
      </c>
      <c r="I446" s="40">
        <f>VLOOKUP(Table266[[#This Row],[V2 avain]],Table2611[#All],6,FALSE)</f>
        <v>0</v>
      </c>
      <c r="J446" s="40" t="str">
        <f>VLOOKUP(Table266[[#This Row],[V2 avain]],Table2611[#All],7,FALSE)</f>
        <v>WORKFORCE-1a</v>
      </c>
      <c r="K446" s="158" t="str">
        <f>VLOOKUP(Table266[[#This Row],[V2 avain]],Table2611[#All],8,FALSE)</f>
        <v>Vastaava</v>
      </c>
      <c r="L446" t="s">
        <v>414</v>
      </c>
      <c r="M446" t="s">
        <v>467</v>
      </c>
      <c r="N446" s="24"/>
      <c r="O446" s="2"/>
      <c r="P446" s="13"/>
    </row>
    <row r="447" spans="1:16" ht="13.95" customHeight="1" x14ac:dyDescent="0.3">
      <c r="A447" s="2"/>
      <c r="B447" s="23"/>
      <c r="C447" s="152" t="s">
        <v>1991</v>
      </c>
      <c r="D447" s="34" t="s">
        <v>427</v>
      </c>
      <c r="E447" s="39">
        <f>VLOOKUP(Table266[[#This Row],[V2 avain]],Table2611[#All],2,FALSE)</f>
        <v>0</v>
      </c>
      <c r="F447" s="40">
        <f>VLOOKUP(Table266[[#This Row],[V2 avain]],Table2611[#All],3,FALSE)</f>
        <v>0</v>
      </c>
      <c r="G447" s="40">
        <f>VLOOKUP(Table266[[#This Row],[V2 avain]],Table2611[#All],4,FALSE)</f>
        <v>0</v>
      </c>
      <c r="H447" s="40">
        <f>VLOOKUP(Table266[[#This Row],[V2 avain]],Table2611[#All],5,FALSE)</f>
        <v>0</v>
      </c>
      <c r="I447" s="40">
        <f>VLOOKUP(Table266[[#This Row],[V2 avain]],Table2611[#All],6,FALSE)</f>
        <v>0</v>
      </c>
      <c r="J447" s="40" t="str">
        <f>VLOOKUP(Table266[[#This Row],[V2 avain]],Table2611[#All],7,FALSE)</f>
        <v>WORKFORCE-1b</v>
      </c>
      <c r="K447" s="158" t="str">
        <f>VLOOKUP(Table266[[#This Row],[V2 avain]],Table2611[#All],8,FALSE)</f>
        <v>Vastaava</v>
      </c>
      <c r="L447" t="s">
        <v>415</v>
      </c>
      <c r="M447" t="s">
        <v>467</v>
      </c>
      <c r="N447" s="24"/>
      <c r="O447" s="2"/>
      <c r="P447" s="13"/>
    </row>
    <row r="448" spans="1:16" ht="13.95" customHeight="1" x14ac:dyDescent="0.3">
      <c r="A448" s="2"/>
      <c r="B448" s="23"/>
      <c r="C448" s="152" t="s">
        <v>1992</v>
      </c>
      <c r="D448" s="34" t="s">
        <v>428</v>
      </c>
      <c r="E448" s="39">
        <f>VLOOKUP(Table266[[#This Row],[V2 avain]],Table2611[#All],2,FALSE)</f>
        <v>0</v>
      </c>
      <c r="F448" s="40">
        <f>VLOOKUP(Table266[[#This Row],[V2 avain]],Table2611[#All],3,FALSE)</f>
        <v>0</v>
      </c>
      <c r="G448" s="40">
        <f>VLOOKUP(Table266[[#This Row],[V2 avain]],Table2611[#All],4,FALSE)</f>
        <v>0</v>
      </c>
      <c r="H448" s="40">
        <f>VLOOKUP(Table266[[#This Row],[V2 avain]],Table2611[#All],5,FALSE)</f>
        <v>0</v>
      </c>
      <c r="I448" s="40">
        <f>VLOOKUP(Table266[[#This Row],[V2 avain]],Table2611[#All],6,FALSE)</f>
        <v>0</v>
      </c>
      <c r="J448" s="40" t="str">
        <f>VLOOKUP(Table266[[#This Row],[V2 avain]],Table2611[#All],7,FALSE)</f>
        <v>WORKFORCE-1c</v>
      </c>
      <c r="K448" s="158" t="str">
        <f>VLOOKUP(Table266[[#This Row],[V2 avain]],Table2611[#All],8,FALSE)</f>
        <v>Vastaava</v>
      </c>
      <c r="L448" t="s">
        <v>416</v>
      </c>
      <c r="M448" t="s">
        <v>467</v>
      </c>
      <c r="N448" s="24"/>
      <c r="O448" s="2"/>
      <c r="P448" s="13"/>
    </row>
    <row r="449" spans="1:16" ht="13.95" customHeight="1" x14ac:dyDescent="0.3">
      <c r="A449" s="2"/>
      <c r="B449" s="23"/>
      <c r="C449" s="152" t="s">
        <v>1993</v>
      </c>
      <c r="D449" s="34" t="s">
        <v>429</v>
      </c>
      <c r="E449" s="39">
        <f>VLOOKUP(Table266[[#This Row],[V2 avain]],Table2611[#All],2,FALSE)</f>
        <v>0</v>
      </c>
      <c r="F449" s="40">
        <f>VLOOKUP(Table266[[#This Row],[V2 avain]],Table2611[#All],3,FALSE)</f>
        <v>0</v>
      </c>
      <c r="G449" s="40">
        <f>VLOOKUP(Table266[[#This Row],[V2 avain]],Table2611[#All],4,FALSE)</f>
        <v>0</v>
      </c>
      <c r="H449" s="40">
        <f>VLOOKUP(Table266[[#This Row],[V2 avain]],Table2611[#All],5,FALSE)</f>
        <v>0</v>
      </c>
      <c r="I449" s="40">
        <f>VLOOKUP(Table266[[#This Row],[V2 avain]],Table2611[#All],6,FALSE)</f>
        <v>0</v>
      </c>
      <c r="J449" s="40" t="str">
        <f>VLOOKUP(Table266[[#This Row],[V2 avain]],Table2611[#All],7,FALSE)</f>
        <v>WORKFORCE-1d</v>
      </c>
      <c r="K449" s="158" t="str">
        <f>VLOOKUP(Table266[[#This Row],[V2 avain]],Table2611[#All],8,FALSE)</f>
        <v>Vastaava</v>
      </c>
      <c r="L449" t="s">
        <v>417</v>
      </c>
      <c r="M449" t="s">
        <v>467</v>
      </c>
      <c r="N449" s="24"/>
      <c r="O449" s="2"/>
      <c r="P449" s="13"/>
    </row>
    <row r="450" spans="1:16" ht="13.95" customHeight="1" x14ac:dyDescent="0.3">
      <c r="A450" s="2"/>
      <c r="B450" s="23"/>
      <c r="C450" s="152" t="s">
        <v>1994</v>
      </c>
      <c r="D450" s="34" t="s">
        <v>430</v>
      </c>
      <c r="E450" s="39">
        <f>VLOOKUP(Table266[[#This Row],[V2 avain]],Table2611[#All],2,FALSE)</f>
        <v>0</v>
      </c>
      <c r="F450" s="40">
        <f>VLOOKUP(Table266[[#This Row],[V2 avain]],Table2611[#All],3,FALSE)</f>
        <v>0</v>
      </c>
      <c r="G450" s="40">
        <f>VLOOKUP(Table266[[#This Row],[V2 avain]],Table2611[#All],4,FALSE)</f>
        <v>0</v>
      </c>
      <c r="H450" s="40">
        <f>VLOOKUP(Table266[[#This Row],[V2 avain]],Table2611[#All],5,FALSE)</f>
        <v>0</v>
      </c>
      <c r="I450" s="40">
        <f>VLOOKUP(Table266[[#This Row],[V2 avain]],Table2611[#All],6,FALSE)</f>
        <v>0</v>
      </c>
      <c r="J450" s="40" t="str">
        <f>VLOOKUP(Table266[[#This Row],[V2 avain]],Table2611[#All],7,FALSE)</f>
        <v>WORKFORCE-1e</v>
      </c>
      <c r="K450" s="158" t="str">
        <f>VLOOKUP(Table266[[#This Row],[V2 avain]],Table2611[#All],8,FALSE)</f>
        <v>Vastaava</v>
      </c>
      <c r="L450" t="s">
        <v>418</v>
      </c>
      <c r="M450" t="s">
        <v>467</v>
      </c>
      <c r="N450" s="24"/>
      <c r="O450" s="2"/>
      <c r="P450" s="13"/>
    </row>
    <row r="451" spans="1:16" ht="13.95" customHeight="1" x14ac:dyDescent="0.3">
      <c r="A451" s="2"/>
      <c r="B451" s="23"/>
      <c r="C451" s="152" t="s">
        <v>1995</v>
      </c>
      <c r="D451" s="34" t="s">
        <v>431</v>
      </c>
      <c r="E451" s="39">
        <f>VLOOKUP(Table266[[#This Row],[V2 avain]],Table2611[#All],2,FALSE)</f>
        <v>0</v>
      </c>
      <c r="F451" s="40">
        <f>VLOOKUP(Table266[[#This Row],[V2 avain]],Table2611[#All],3,FALSE)</f>
        <v>0</v>
      </c>
      <c r="G451" s="40">
        <f>VLOOKUP(Table266[[#This Row],[V2 avain]],Table2611[#All],4,FALSE)</f>
        <v>0</v>
      </c>
      <c r="H451" s="40">
        <f>VLOOKUP(Table266[[#This Row],[V2 avain]],Table2611[#All],5,FALSE)</f>
        <v>0</v>
      </c>
      <c r="I451" s="40">
        <f>VLOOKUP(Table266[[#This Row],[V2 avain]],Table2611[#All],6,FALSE)</f>
        <v>0</v>
      </c>
      <c r="J451" s="40" t="str">
        <f>VLOOKUP(Table266[[#This Row],[V2 avain]],Table2611[#All],7,FALSE)</f>
        <v>WORKFORCE-1f</v>
      </c>
      <c r="K451" s="158" t="str">
        <f>VLOOKUP(Table266[[#This Row],[V2 avain]],Table2611[#All],8,FALSE)</f>
        <v>Vastaava</v>
      </c>
      <c r="L451" t="s">
        <v>419</v>
      </c>
      <c r="M451" t="s">
        <v>467</v>
      </c>
      <c r="N451" s="24"/>
      <c r="O451" s="2"/>
      <c r="P451" s="13"/>
    </row>
    <row r="452" spans="1:16" ht="13.95" customHeight="1" x14ac:dyDescent="0.3">
      <c r="A452" s="2"/>
      <c r="B452" s="23"/>
      <c r="C452" s="152" t="s">
        <v>1996</v>
      </c>
      <c r="D452" s="34" t="s">
        <v>433</v>
      </c>
      <c r="E452" s="39">
        <f>VLOOKUP(Table266[[#This Row],[V2 avain]],Table2611[#All],2,FALSE)</f>
        <v>0</v>
      </c>
      <c r="F452" s="40">
        <f>VLOOKUP(Table266[[#This Row],[V2 avain]],Table2611[#All],3,FALSE)</f>
        <v>0</v>
      </c>
      <c r="G452" s="40">
        <f>VLOOKUP(Table266[[#This Row],[V2 avain]],Table2611[#All],4,FALSE)</f>
        <v>0</v>
      </c>
      <c r="H452" s="40">
        <f>VLOOKUP(Table266[[#This Row],[V2 avain]],Table2611[#All],5,FALSE)</f>
        <v>0</v>
      </c>
      <c r="I452" s="40">
        <f>VLOOKUP(Table266[[#This Row],[V2 avain]],Table2611[#All],6,FALSE)</f>
        <v>0</v>
      </c>
      <c r="J452" s="40" t="str">
        <f>VLOOKUP(Table266[[#This Row],[V2 avain]],Table2611[#All],7,FALSE)</f>
        <v>WORKFORCE-2a</v>
      </c>
      <c r="K452" s="158" t="str">
        <f>VLOOKUP(Table266[[#This Row],[V2 avain]],Table2611[#All],8,FALSE)</f>
        <v>Vastaava</v>
      </c>
      <c r="L452" t="s">
        <v>420</v>
      </c>
      <c r="M452" t="s">
        <v>467</v>
      </c>
      <c r="N452" s="24"/>
      <c r="O452" s="2"/>
      <c r="P452" s="13"/>
    </row>
    <row r="453" spans="1:16" ht="13.95" customHeight="1" x14ac:dyDescent="0.3">
      <c r="A453" s="2"/>
      <c r="B453" s="23"/>
      <c r="C453" s="152" t="s">
        <v>1997</v>
      </c>
      <c r="D453" s="34" t="s">
        <v>434</v>
      </c>
      <c r="E453" s="39">
        <f>VLOOKUP(Table266[[#This Row],[V2 avain]],Table2611[#All],2,FALSE)</f>
        <v>0</v>
      </c>
      <c r="F453" s="40">
        <f>VLOOKUP(Table266[[#This Row],[V2 avain]],Table2611[#All],3,FALSE)</f>
        <v>0</v>
      </c>
      <c r="G453" s="40">
        <f>VLOOKUP(Table266[[#This Row],[V2 avain]],Table2611[#All],4,FALSE)</f>
        <v>0</v>
      </c>
      <c r="H453" s="40">
        <f>VLOOKUP(Table266[[#This Row],[V2 avain]],Table2611[#All],5,FALSE)</f>
        <v>0</v>
      </c>
      <c r="I453" s="40">
        <f>VLOOKUP(Table266[[#This Row],[V2 avain]],Table2611[#All],6,FALSE)</f>
        <v>0</v>
      </c>
      <c r="J453" s="40" t="str">
        <f>VLOOKUP(Table266[[#This Row],[V2 avain]],Table2611[#All],7,FALSE)</f>
        <v>WORKFORCE-2b</v>
      </c>
      <c r="K453" s="158" t="str">
        <f>VLOOKUP(Table266[[#This Row],[V2 avain]],Table2611[#All],8,FALSE)</f>
        <v>Vastaava</v>
      </c>
      <c r="L453" t="s">
        <v>421</v>
      </c>
      <c r="M453" t="s">
        <v>467</v>
      </c>
      <c r="N453" s="24"/>
      <c r="O453" s="2"/>
      <c r="P453" s="13"/>
    </row>
    <row r="454" spans="1:16" ht="13.95" customHeight="1" x14ac:dyDescent="0.3">
      <c r="A454" s="2"/>
      <c r="B454" s="23"/>
      <c r="C454" s="152" t="s">
        <v>1998</v>
      </c>
      <c r="D454" s="34" t="s">
        <v>435</v>
      </c>
      <c r="E454" s="39">
        <f>VLOOKUP(Table266[[#This Row],[V2 avain]],Table2611[#All],2,FALSE)</f>
        <v>0</v>
      </c>
      <c r="F454" s="40">
        <f>VLOOKUP(Table266[[#This Row],[V2 avain]],Table2611[#All],3,FALSE)</f>
        <v>0</v>
      </c>
      <c r="G454" s="40">
        <f>VLOOKUP(Table266[[#This Row],[V2 avain]],Table2611[#All],4,FALSE)</f>
        <v>0</v>
      </c>
      <c r="H454" s="40">
        <f>VLOOKUP(Table266[[#This Row],[V2 avain]],Table2611[#All],5,FALSE)</f>
        <v>0</v>
      </c>
      <c r="I454" s="40">
        <f>VLOOKUP(Table266[[#This Row],[V2 avain]],Table2611[#All],6,FALSE)</f>
        <v>0</v>
      </c>
      <c r="J454" s="40" t="str">
        <f>VLOOKUP(Table266[[#This Row],[V2 avain]],Table2611[#All],7,FALSE)</f>
        <v>WORKFORCE-2c</v>
      </c>
      <c r="K454" s="158" t="str">
        <f>VLOOKUP(Table266[[#This Row],[V2 avain]],Table2611[#All],8,FALSE)</f>
        <v>Vastaava</v>
      </c>
      <c r="L454" t="s">
        <v>422</v>
      </c>
      <c r="M454" t="s">
        <v>478</v>
      </c>
      <c r="N454" s="24"/>
      <c r="O454" s="2"/>
      <c r="P454" s="13"/>
    </row>
    <row r="455" spans="1:16" ht="13.95" customHeight="1" x14ac:dyDescent="0.3">
      <c r="A455" s="2"/>
      <c r="B455" s="23"/>
      <c r="C455" s="152" t="s">
        <v>1999</v>
      </c>
      <c r="D455" s="34" t="s">
        <v>436</v>
      </c>
      <c r="E455" s="39">
        <f>VLOOKUP(Table266[[#This Row],[V2 avain]],Table2611[#All],2,FALSE)</f>
        <v>0</v>
      </c>
      <c r="F455" s="40">
        <f>VLOOKUP(Table266[[#This Row],[V2 avain]],Table2611[#All],3,FALSE)</f>
        <v>0</v>
      </c>
      <c r="G455" s="40">
        <f>VLOOKUP(Table266[[#This Row],[V2 avain]],Table2611[#All],4,FALSE)</f>
        <v>0</v>
      </c>
      <c r="H455" s="40">
        <f>VLOOKUP(Table266[[#This Row],[V2 avain]],Table2611[#All],5,FALSE)</f>
        <v>0</v>
      </c>
      <c r="I455" s="40">
        <f>VLOOKUP(Table266[[#This Row],[V2 avain]],Table2611[#All],6,FALSE)</f>
        <v>0</v>
      </c>
      <c r="J455" s="40" t="str">
        <f>VLOOKUP(Table266[[#This Row],[V2 avain]],Table2611[#All],7,FALSE)</f>
        <v>WORKFORCE-2d</v>
      </c>
      <c r="K455" s="158" t="str">
        <f>VLOOKUP(Table266[[#This Row],[V2 avain]],Table2611[#All],8,FALSE)</f>
        <v>Vastaava</v>
      </c>
      <c r="L455" t="s">
        <v>423</v>
      </c>
      <c r="M455" t="s">
        <v>477</v>
      </c>
      <c r="N455" s="24"/>
      <c r="O455" s="2"/>
      <c r="P455" s="13"/>
    </row>
    <row r="456" spans="1:16" ht="13.95" customHeight="1" x14ac:dyDescent="0.3">
      <c r="A456" s="2"/>
      <c r="B456" s="23"/>
      <c r="C456" s="152" t="s">
        <v>2000</v>
      </c>
      <c r="D456" s="34" t="s">
        <v>437</v>
      </c>
      <c r="E456" s="39">
        <f>VLOOKUP(Table266[[#This Row],[V2 avain]],Table2611[#All],2,FALSE)</f>
        <v>0</v>
      </c>
      <c r="F456" s="40">
        <f>VLOOKUP(Table266[[#This Row],[V2 avain]],Table2611[#All],3,FALSE)</f>
        <v>0</v>
      </c>
      <c r="G456" s="40">
        <f>VLOOKUP(Table266[[#This Row],[V2 avain]],Table2611[#All],4,FALSE)</f>
        <v>0</v>
      </c>
      <c r="H456" s="40">
        <f>VLOOKUP(Table266[[#This Row],[V2 avain]],Table2611[#All],5,FALSE)</f>
        <v>0</v>
      </c>
      <c r="I456" s="40">
        <f>VLOOKUP(Table266[[#This Row],[V2 avain]],Table2611[#All],6,FALSE)</f>
        <v>0</v>
      </c>
      <c r="J456" s="40" t="str">
        <f>VLOOKUP(Table266[[#This Row],[V2 avain]],Table2611[#All],7,FALSE)</f>
        <v>WORKFORCE-2e</v>
      </c>
      <c r="K456" s="158" t="str">
        <f>VLOOKUP(Table266[[#This Row],[V2 avain]],Table2611[#All],8,FALSE)</f>
        <v>Vastaava</v>
      </c>
      <c r="L456" t="s">
        <v>424</v>
      </c>
      <c r="M456" t="s">
        <v>467</v>
      </c>
      <c r="N456" s="24"/>
      <c r="O456" s="2"/>
      <c r="P456" s="13"/>
    </row>
    <row r="457" spans="1:16" ht="13.95" customHeight="1" x14ac:dyDescent="0.3">
      <c r="A457" s="2"/>
      <c r="B457" s="23"/>
      <c r="C457" s="152" t="s">
        <v>2001</v>
      </c>
      <c r="D457" s="34" t="s">
        <v>519</v>
      </c>
      <c r="E457" s="39" t="e">
        <f>VLOOKUP(Table266[[#This Row],[V2 avain]],Table2611[#All],2,FALSE)</f>
        <v>#N/A</v>
      </c>
      <c r="F457" s="40" t="e">
        <f>VLOOKUP(Table266[[#This Row],[V2 avain]],Table2611[#All],3,FALSE)</f>
        <v>#N/A</v>
      </c>
      <c r="G457" s="40" t="e">
        <f>VLOOKUP(Table266[[#This Row],[V2 avain]],Table2611[#All],4,FALSE)</f>
        <v>#N/A</v>
      </c>
      <c r="H457" s="40" t="e">
        <f>VLOOKUP(Table266[[#This Row],[V2 avain]],Table2611[#All],5,FALSE)</f>
        <v>#N/A</v>
      </c>
      <c r="I457" s="40" t="e">
        <f>VLOOKUP(Table266[[#This Row],[V2 avain]],Table2611[#All],6,FALSE)</f>
        <v>#N/A</v>
      </c>
      <c r="J457" s="40" t="e">
        <f>VLOOKUP(Table266[[#This Row],[V2 avain]],Table2611[#All],7,FALSE)</f>
        <v>#N/A</v>
      </c>
      <c r="K457" s="158" t="e">
        <f>VLOOKUP(Table266[[#This Row],[V2 avain]],Table2611[#All],8,FALSE)</f>
        <v>#N/A</v>
      </c>
      <c r="L457"/>
      <c r="M457" t="s">
        <v>471</v>
      </c>
      <c r="N457" s="24"/>
      <c r="O457" s="2"/>
      <c r="P457" s="13"/>
    </row>
    <row r="458" spans="1:16" ht="13.95" customHeight="1" x14ac:dyDescent="0.3">
      <c r="A458" s="2"/>
      <c r="B458" s="23"/>
      <c r="C458" s="152" t="s">
        <v>2002</v>
      </c>
      <c r="D458" s="34" t="s">
        <v>438</v>
      </c>
      <c r="E458" s="39">
        <f>VLOOKUP(Table266[[#This Row],[V2 avain]],Table2611[#All],2,FALSE)</f>
        <v>0</v>
      </c>
      <c r="F458" s="40">
        <f>VLOOKUP(Table266[[#This Row],[V2 avain]],Table2611[#All],3,FALSE)</f>
        <v>0</v>
      </c>
      <c r="G458" s="40">
        <f>VLOOKUP(Table266[[#This Row],[V2 avain]],Table2611[#All],4,FALSE)</f>
        <v>0</v>
      </c>
      <c r="H458" s="40">
        <f>VLOOKUP(Table266[[#This Row],[V2 avain]],Table2611[#All],5,FALSE)</f>
        <v>0</v>
      </c>
      <c r="I458" s="40">
        <f>VLOOKUP(Table266[[#This Row],[V2 avain]],Table2611[#All],6,FALSE)</f>
        <v>0</v>
      </c>
      <c r="J458" s="40" t="str">
        <f>VLOOKUP(Table266[[#This Row],[V2 avain]],Table2611[#All],7,FALSE)</f>
        <v>WORKFORCE-5a</v>
      </c>
      <c r="K458" s="158" t="str">
        <f>VLOOKUP(Table266[[#This Row],[V2 avain]],Table2611[#All],8,FALSE)</f>
        <v>Vastaava</v>
      </c>
      <c r="L458" t="s">
        <v>438</v>
      </c>
      <c r="M458" t="s">
        <v>467</v>
      </c>
      <c r="N458" s="24"/>
      <c r="O458" s="2"/>
      <c r="P458" s="13"/>
    </row>
    <row r="459" spans="1:16" ht="13.95" customHeight="1" x14ac:dyDescent="0.3">
      <c r="A459" s="2"/>
      <c r="B459" s="23"/>
      <c r="C459" s="152" t="s">
        <v>2003</v>
      </c>
      <c r="D459" s="34" t="s">
        <v>439</v>
      </c>
      <c r="E459" s="39">
        <f>VLOOKUP(Table266[[#This Row],[V2 avain]],Table2611[#All],2,FALSE)</f>
        <v>0</v>
      </c>
      <c r="F459" s="40">
        <f>VLOOKUP(Table266[[#This Row],[V2 avain]],Table2611[#All],3,FALSE)</f>
        <v>0</v>
      </c>
      <c r="G459" s="40">
        <f>VLOOKUP(Table266[[#This Row],[V2 avain]],Table2611[#All],4,FALSE)</f>
        <v>0</v>
      </c>
      <c r="H459" s="40">
        <f>VLOOKUP(Table266[[#This Row],[V2 avain]],Table2611[#All],5,FALSE)</f>
        <v>0</v>
      </c>
      <c r="I459" s="40">
        <f>VLOOKUP(Table266[[#This Row],[V2 avain]],Table2611[#All],6,FALSE)</f>
        <v>0</v>
      </c>
      <c r="J459" s="40" t="str">
        <f>VLOOKUP(Table266[[#This Row],[V2 avain]],Table2611[#All],7,FALSE)</f>
        <v>WORKFORCE-5b</v>
      </c>
      <c r="K459" s="158" t="str">
        <f>VLOOKUP(Table266[[#This Row],[V2 avain]],Table2611[#All],8,FALSE)</f>
        <v>Vastaava</v>
      </c>
      <c r="L459" t="s">
        <v>439</v>
      </c>
      <c r="M459" t="s">
        <v>467</v>
      </c>
      <c r="N459" s="24"/>
      <c r="O459" s="2"/>
      <c r="P459" s="13"/>
    </row>
    <row r="460" spans="1:16" ht="13.95" customHeight="1" x14ac:dyDescent="0.3">
      <c r="A460" s="2"/>
      <c r="B460" s="23"/>
      <c r="C460" s="152" t="s">
        <v>2004</v>
      </c>
      <c r="D460" s="34" t="s">
        <v>440</v>
      </c>
      <c r="E460" s="39">
        <f>VLOOKUP(Table266[[#This Row],[V2 avain]],Table2611[#All],2,FALSE)</f>
        <v>0</v>
      </c>
      <c r="F460" s="40">
        <f>VLOOKUP(Table266[[#This Row],[V2 avain]],Table2611[#All],3,FALSE)</f>
        <v>0</v>
      </c>
      <c r="G460" s="40">
        <f>VLOOKUP(Table266[[#This Row],[V2 avain]],Table2611[#All],4,FALSE)</f>
        <v>0</v>
      </c>
      <c r="H460" s="40">
        <f>VLOOKUP(Table266[[#This Row],[V2 avain]],Table2611[#All],5,FALSE)</f>
        <v>0</v>
      </c>
      <c r="I460" s="40">
        <f>VLOOKUP(Table266[[#This Row],[V2 avain]],Table2611[#All],6,FALSE)</f>
        <v>0</v>
      </c>
      <c r="J460" s="40" t="str">
        <f>VLOOKUP(Table266[[#This Row],[V2 avain]],Table2611[#All],7,FALSE)</f>
        <v>WORKFORCE-5e</v>
      </c>
      <c r="K460" s="158" t="str">
        <f>VLOOKUP(Table266[[#This Row],[V2 avain]],Table2611[#All],8,FALSE)</f>
        <v>Muuttunut</v>
      </c>
      <c r="L460" t="s">
        <v>440</v>
      </c>
      <c r="M460" t="s">
        <v>467</v>
      </c>
      <c r="N460" s="24"/>
      <c r="O460" s="2"/>
      <c r="P460" s="13"/>
    </row>
    <row r="461" spans="1:16" ht="13.95" customHeight="1" x14ac:dyDescent="0.3">
      <c r="A461" s="2"/>
      <c r="B461" s="23"/>
      <c r="C461" s="152" t="s">
        <v>2005</v>
      </c>
      <c r="D461" s="34" t="s">
        <v>441</v>
      </c>
      <c r="E461" s="39">
        <f>VLOOKUP(Table266[[#This Row],[V2 avain]],Table2611[#All],2,FALSE)</f>
        <v>0</v>
      </c>
      <c r="F461" s="40">
        <f>VLOOKUP(Table266[[#This Row],[V2 avain]],Table2611[#All],3,FALSE)</f>
        <v>0</v>
      </c>
      <c r="G461" s="40">
        <f>VLOOKUP(Table266[[#This Row],[V2 avain]],Table2611[#All],4,FALSE)</f>
        <v>0</v>
      </c>
      <c r="H461" s="40">
        <f>VLOOKUP(Table266[[#This Row],[V2 avain]],Table2611[#All],5,FALSE)</f>
        <v>0</v>
      </c>
      <c r="I461" s="40">
        <f>VLOOKUP(Table266[[#This Row],[V2 avain]],Table2611[#All],6,FALSE)</f>
        <v>0</v>
      </c>
      <c r="J461" s="40" t="str">
        <f>VLOOKUP(Table266[[#This Row],[V2 avain]],Table2611[#All],7,FALSE)</f>
        <v>WORKFORCE-5d</v>
      </c>
      <c r="K461" s="158" t="str">
        <f>VLOOKUP(Table266[[#This Row],[V2 avain]],Table2611[#All],8,FALSE)</f>
        <v>Vastaava</v>
      </c>
      <c r="L461" t="s">
        <v>442</v>
      </c>
      <c r="M461" t="s">
        <v>467</v>
      </c>
      <c r="N461" s="24"/>
      <c r="O461" s="2"/>
      <c r="P461" s="13"/>
    </row>
    <row r="462" spans="1:16" ht="13.95" customHeight="1" x14ac:dyDescent="0.3">
      <c r="A462" s="2"/>
      <c r="B462" s="41"/>
      <c r="C462" s="152" t="s">
        <v>2006</v>
      </c>
      <c r="D462" s="34" t="s">
        <v>442</v>
      </c>
      <c r="E462" s="39">
        <f>VLOOKUP(Table266[[#This Row],[V2 avain]],Table2611[#All],2,FALSE)</f>
        <v>0</v>
      </c>
      <c r="F462" s="40">
        <f>VLOOKUP(Table266[[#This Row],[V2 avain]],Table2611[#All],3,FALSE)</f>
        <v>0</v>
      </c>
      <c r="G462" s="40">
        <f>VLOOKUP(Table266[[#This Row],[V2 avain]],Table2611[#All],4,FALSE)</f>
        <v>0</v>
      </c>
      <c r="H462" s="40">
        <f>VLOOKUP(Table266[[#This Row],[V2 avain]],Table2611[#All],5,FALSE)</f>
        <v>0</v>
      </c>
      <c r="I462" s="40">
        <f>VLOOKUP(Table266[[#This Row],[V2 avain]],Table2611[#All],6,FALSE)</f>
        <v>0</v>
      </c>
      <c r="J462" s="40" t="str">
        <f>VLOOKUP(Table266[[#This Row],[V2 avain]],Table2611[#All],7,FALSE)</f>
        <v>WORKFORCE-5c</v>
      </c>
      <c r="K462" s="158" t="str">
        <f>VLOOKUP(Table266[[#This Row],[V2 avain]],Table2611[#All],8,FALSE)</f>
        <v>Vastaava</v>
      </c>
      <c r="L462" t="s">
        <v>441</v>
      </c>
      <c r="M462" t="s">
        <v>467</v>
      </c>
      <c r="N462" s="42"/>
      <c r="O462" s="2"/>
      <c r="P462" s="43"/>
    </row>
    <row r="463" spans="1:16" ht="13.95" customHeight="1" x14ac:dyDescent="0.3">
      <c r="A463" s="2"/>
      <c r="B463" s="12"/>
      <c r="C463" s="152" t="s">
        <v>2007</v>
      </c>
      <c r="D463" s="34" t="s">
        <v>443</v>
      </c>
      <c r="E463" s="39">
        <f>VLOOKUP(Table266[[#This Row],[V2 avain]],Table2611[#All],2,FALSE)</f>
        <v>0</v>
      </c>
      <c r="F463" s="40">
        <f>VLOOKUP(Table266[[#This Row],[V2 avain]],Table2611[#All],3,FALSE)</f>
        <v>0</v>
      </c>
      <c r="G463" s="40">
        <f>VLOOKUP(Table266[[#This Row],[V2 avain]],Table2611[#All],4,FALSE)</f>
        <v>0</v>
      </c>
      <c r="H463" s="40">
        <f>VLOOKUP(Table266[[#This Row],[V2 avain]],Table2611[#All],5,FALSE)</f>
        <v>0</v>
      </c>
      <c r="I463" s="40">
        <f>VLOOKUP(Table266[[#This Row],[V2 avain]],Table2611[#All],6,FALSE)</f>
        <v>0</v>
      </c>
      <c r="J463" s="40" t="str">
        <f>VLOOKUP(Table266[[#This Row],[V2 avain]],Table2611[#All],7,FALSE)</f>
        <v>WORKFORCE-5f</v>
      </c>
      <c r="K463" s="158" t="str">
        <f>VLOOKUP(Table266[[#This Row],[V2 avain]],Table2611[#All],8,FALSE)</f>
        <v>Muuttunut</v>
      </c>
      <c r="L463" t="s">
        <v>443</v>
      </c>
      <c r="M463" t="s">
        <v>467</v>
      </c>
      <c r="N463" s="3"/>
      <c r="O463" s="2"/>
      <c r="P463" s="45"/>
    </row>
    <row r="464" spans="1:16" ht="13.95" customHeight="1" x14ac:dyDescent="0.3">
      <c r="A464" s="2"/>
      <c r="B464" s="12"/>
      <c r="C464" s="152" t="s">
        <v>2008</v>
      </c>
      <c r="D464" s="34" t="s">
        <v>444</v>
      </c>
      <c r="E464" s="39" t="e">
        <f>VLOOKUP(Table266[[#This Row],[V2 avain]],Table2611[#All],2,FALSE)</f>
        <v>#N/A</v>
      </c>
      <c r="F464" s="40" t="e">
        <f>VLOOKUP(Table266[[#This Row],[V2 avain]],Table2611[#All],3,FALSE)</f>
        <v>#N/A</v>
      </c>
      <c r="G464" s="40" t="e">
        <f>VLOOKUP(Table266[[#This Row],[V2 avain]],Table2611[#All],4,FALSE)</f>
        <v>#N/A</v>
      </c>
      <c r="H464" s="40" t="e">
        <f>VLOOKUP(Table266[[#This Row],[V2 avain]],Table2611[#All],5,FALSE)</f>
        <v>#N/A</v>
      </c>
      <c r="I464" s="40" t="e">
        <f>VLOOKUP(Table266[[#This Row],[V2 avain]],Table2611[#All],6,FALSE)</f>
        <v>#N/A</v>
      </c>
      <c r="J464" s="40" t="e">
        <f>VLOOKUP(Table266[[#This Row],[V2 avain]],Table2611[#All],7,FALSE)</f>
        <v>#N/A</v>
      </c>
      <c r="K464" s="40" t="e">
        <f>VLOOKUP(Table266[[#This Row],[V2 avain]],Table2611[#All],8,FALSE)</f>
        <v>#N/A</v>
      </c>
      <c r="L464" s="61"/>
      <c r="M464" s="61"/>
      <c r="N464" s="3"/>
      <c r="O464" s="2"/>
      <c r="P464" s="45"/>
    </row>
    <row r="465" spans="1:16" ht="13.95" customHeight="1" x14ac:dyDescent="0.3">
      <c r="A465" s="2"/>
      <c r="B465" s="12"/>
      <c r="C465" s="152" t="s">
        <v>2009</v>
      </c>
      <c r="D465" s="34" t="s">
        <v>445</v>
      </c>
      <c r="E465" s="39" t="e">
        <f>VLOOKUP(Table266[[#This Row],[V2 avain]],Table2611[#All],2,FALSE)</f>
        <v>#N/A</v>
      </c>
      <c r="F465" s="40" t="e">
        <f>VLOOKUP(Table266[[#This Row],[V2 avain]],Table2611[#All],3,FALSE)</f>
        <v>#N/A</v>
      </c>
      <c r="G465" s="40" t="e">
        <f>VLOOKUP(Table266[[#This Row],[V2 avain]],Table2611[#All],4,FALSE)</f>
        <v>#N/A</v>
      </c>
      <c r="H465" s="40" t="e">
        <f>VLOOKUP(Table266[[#This Row],[V2 avain]],Table2611[#All],5,FALSE)</f>
        <v>#N/A</v>
      </c>
      <c r="I465" s="40" t="e">
        <f>VLOOKUP(Table266[[#This Row],[V2 avain]],Table2611[#All],6,FALSE)</f>
        <v>#N/A</v>
      </c>
      <c r="J465" s="40" t="e">
        <f>VLOOKUP(Table266[[#This Row],[V2 avain]],Table2611[#All],7,FALSE)</f>
        <v>#N/A</v>
      </c>
      <c r="K465" s="40" t="e">
        <f>VLOOKUP(Table266[[#This Row],[V2 avain]],Table2611[#All],8,FALSE)</f>
        <v>#N/A</v>
      </c>
      <c r="L465" s="61"/>
      <c r="M465" s="61"/>
      <c r="N465" s="3"/>
      <c r="O465" s="2"/>
      <c r="P465" s="45"/>
    </row>
    <row r="466" spans="1:16" ht="13.95" customHeight="1" x14ac:dyDescent="0.3">
      <c r="A466" s="2"/>
      <c r="B466" s="12"/>
      <c r="C466" s="152" t="s">
        <v>2010</v>
      </c>
      <c r="D466" s="34" t="s">
        <v>446</v>
      </c>
      <c r="E466" s="39" t="e">
        <f>VLOOKUP(Table266[[#This Row],[V2 avain]],Table2611[#All],2,FALSE)</f>
        <v>#N/A</v>
      </c>
      <c r="F466" s="40" t="e">
        <f>VLOOKUP(Table266[[#This Row],[V2 avain]],Table2611[#All],3,FALSE)</f>
        <v>#N/A</v>
      </c>
      <c r="G466" s="40" t="e">
        <f>VLOOKUP(Table266[[#This Row],[V2 avain]],Table2611[#All],4,FALSE)</f>
        <v>#N/A</v>
      </c>
      <c r="H466" s="40" t="e">
        <f>VLOOKUP(Table266[[#This Row],[V2 avain]],Table2611[#All],5,FALSE)</f>
        <v>#N/A</v>
      </c>
      <c r="I466" s="40" t="e">
        <f>VLOOKUP(Table266[[#This Row],[V2 avain]],Table2611[#All],6,FALSE)</f>
        <v>#N/A</v>
      </c>
      <c r="J466" s="40" t="e">
        <f>VLOOKUP(Table266[[#This Row],[V2 avain]],Table2611[#All],7,FALSE)</f>
        <v>#N/A</v>
      </c>
      <c r="K466" s="40" t="e">
        <f>VLOOKUP(Table266[[#This Row],[V2 avain]],Table2611[#All],8,FALSE)</f>
        <v>#N/A</v>
      </c>
      <c r="L466" s="61"/>
      <c r="M466" s="61"/>
      <c r="N466" s="3"/>
      <c r="O466" s="2"/>
      <c r="P466" s="45"/>
    </row>
    <row r="467" spans="1:16" ht="13.95" customHeight="1" x14ac:dyDescent="0.3">
      <c r="A467" s="2"/>
      <c r="B467" s="12"/>
      <c r="C467" s="152" t="s">
        <v>2011</v>
      </c>
      <c r="D467" s="34" t="s">
        <v>447</v>
      </c>
      <c r="E467" s="39" t="e">
        <f>VLOOKUP(Table266[[#This Row],[V2 avain]],Table2611[#All],2,FALSE)</f>
        <v>#N/A</v>
      </c>
      <c r="F467" s="40" t="e">
        <f>VLOOKUP(Table266[[#This Row],[V2 avain]],Table2611[#All],3,FALSE)</f>
        <v>#N/A</v>
      </c>
      <c r="G467" s="40" t="e">
        <f>VLOOKUP(Table266[[#This Row],[V2 avain]],Table2611[#All],4,FALSE)</f>
        <v>#N/A</v>
      </c>
      <c r="H467" s="40" t="e">
        <f>VLOOKUP(Table266[[#This Row],[V2 avain]],Table2611[#All],5,FALSE)</f>
        <v>#N/A</v>
      </c>
      <c r="I467" s="40" t="e">
        <f>VLOOKUP(Table266[[#This Row],[V2 avain]],Table2611[#All],6,FALSE)</f>
        <v>#N/A</v>
      </c>
      <c r="J467" s="40" t="e">
        <f>VLOOKUP(Table266[[#This Row],[V2 avain]],Table2611[#All],7,FALSE)</f>
        <v>#N/A</v>
      </c>
      <c r="K467" s="40" t="e">
        <f>VLOOKUP(Table266[[#This Row],[V2 avain]],Table2611[#All],8,FALSE)</f>
        <v>#N/A</v>
      </c>
      <c r="L467" s="61"/>
      <c r="M467" s="61"/>
      <c r="N467" s="3"/>
      <c r="O467" s="2"/>
      <c r="P467" s="45"/>
    </row>
    <row r="468" spans="1:16" ht="13.95" customHeight="1" x14ac:dyDescent="0.3">
      <c r="A468" s="2"/>
      <c r="B468" s="12"/>
      <c r="C468" s="152" t="s">
        <v>2012</v>
      </c>
      <c r="D468" s="34" t="s">
        <v>448</v>
      </c>
      <c r="E468" s="39" t="e">
        <f>VLOOKUP(Table266[[#This Row],[V2 avain]],Table2611[#All],2,FALSE)</f>
        <v>#N/A</v>
      </c>
      <c r="F468" s="46" t="e">
        <f>VLOOKUP(Table266[[#This Row],[V2 avain]],Table2611[#All],3,FALSE)</f>
        <v>#N/A</v>
      </c>
      <c r="G468" s="40" t="e">
        <f>VLOOKUP(Table266[[#This Row],[V2 avain]],Table2611[#All],4,FALSE)</f>
        <v>#N/A</v>
      </c>
      <c r="H468" s="40" t="e">
        <f>VLOOKUP(Table266[[#This Row],[V2 avain]],Table2611[#All],5,FALSE)</f>
        <v>#N/A</v>
      </c>
      <c r="I468" s="40" t="e">
        <f>VLOOKUP(Table266[[#This Row],[V2 avain]],Table2611[#All],6,FALSE)</f>
        <v>#N/A</v>
      </c>
      <c r="J468" s="46" t="e">
        <f>VLOOKUP(Table266[[#This Row],[V2 avain]],Table2611[#All],7,FALSE)</f>
        <v>#N/A</v>
      </c>
      <c r="K468" s="46" t="e">
        <f>VLOOKUP(Table266[[#This Row],[V2 avain]],Table2611[#All],8,FALSE)</f>
        <v>#N/A</v>
      </c>
      <c r="L468" s="63"/>
      <c r="M468" s="63"/>
      <c r="N468" s="3"/>
      <c r="O468" s="2"/>
      <c r="P468" s="45"/>
    </row>
    <row r="469" spans="1:16" ht="13.95" customHeight="1" x14ac:dyDescent="0.3">
      <c r="A469" s="2"/>
      <c r="B469" s="12"/>
      <c r="C469" s="152" t="s">
        <v>2013</v>
      </c>
      <c r="D469" s="34" t="s">
        <v>449</v>
      </c>
      <c r="E469" s="39" t="e">
        <f>VLOOKUP(Table266[[#This Row],[V2 avain]],Table2611[#All],2,FALSE)</f>
        <v>#N/A</v>
      </c>
      <c r="F469" s="46" t="e">
        <f>VLOOKUP(Table266[[#This Row],[V2 avain]],Table2611[#All],3,FALSE)</f>
        <v>#N/A</v>
      </c>
      <c r="G469" s="40" t="e">
        <f>VLOOKUP(Table266[[#This Row],[V2 avain]],Table2611[#All],4,FALSE)</f>
        <v>#N/A</v>
      </c>
      <c r="H469" s="40" t="e">
        <f>VLOOKUP(Table266[[#This Row],[V2 avain]],Table2611[#All],5,FALSE)</f>
        <v>#N/A</v>
      </c>
      <c r="I469" s="40" t="e">
        <f>VLOOKUP(Table266[[#This Row],[V2 avain]],Table2611[#All],6,FALSE)</f>
        <v>#N/A</v>
      </c>
      <c r="J469" s="46" t="e">
        <f>VLOOKUP(Table266[[#This Row],[V2 avain]],Table2611[#All],7,FALSE)</f>
        <v>#N/A</v>
      </c>
      <c r="K469" s="46" t="e">
        <f>VLOOKUP(Table266[[#This Row],[V2 avain]],Table2611[#All],8,FALSE)</f>
        <v>#N/A</v>
      </c>
      <c r="L469" s="63"/>
      <c r="M469" s="63"/>
      <c r="N469" s="3"/>
      <c r="O469" s="2"/>
      <c r="P469" s="45"/>
    </row>
    <row r="470" spans="1:16" ht="13.95" customHeight="1" x14ac:dyDescent="0.3">
      <c r="A470" s="2"/>
      <c r="B470" s="12"/>
      <c r="C470" s="152" t="s">
        <v>2014</v>
      </c>
      <c r="D470" s="47" t="s">
        <v>450</v>
      </c>
      <c r="E470" s="48" t="e">
        <f>VLOOKUP(Table266[[#This Row],[V2 avain]],Table2611[#All],2,FALSE)</f>
        <v>#N/A</v>
      </c>
      <c r="F470" s="49" t="e">
        <f>VLOOKUP(Table266[[#This Row],[V2 avain]],Table2611[#All],3,FALSE)</f>
        <v>#N/A</v>
      </c>
      <c r="G470" s="50" t="e">
        <f>VLOOKUP(Table266[[#This Row],[V2 avain]],Table2611[#All],4,FALSE)</f>
        <v>#N/A</v>
      </c>
      <c r="H470" s="50" t="e">
        <f>VLOOKUP(Table266[[#This Row],[V2 avain]],Table2611[#All],5,FALSE)</f>
        <v>#N/A</v>
      </c>
      <c r="I470" s="50" t="e">
        <f>VLOOKUP(Table266[[#This Row],[V2 avain]],Table2611[#All],6,FALSE)</f>
        <v>#N/A</v>
      </c>
      <c r="J470" s="49" t="e">
        <f>VLOOKUP(Table266[[#This Row],[V2 avain]],Table2611[#All],7,FALSE)</f>
        <v>#N/A</v>
      </c>
      <c r="K470" s="49" t="e">
        <f>VLOOKUP(Table266[[#This Row],[V2 avain]],Table2611[#All],8,FALSE)</f>
        <v>#N/A</v>
      </c>
      <c r="L470" s="64"/>
      <c r="M470" s="64"/>
      <c r="N470" s="3"/>
      <c r="O470" s="2"/>
      <c r="P470" s="45"/>
    </row>
    <row r="471" spans="1:16" ht="13.95" customHeight="1" x14ac:dyDescent="0.3">
      <c r="A471" s="2"/>
      <c r="B471" s="12"/>
      <c r="C471" s="152" t="s">
        <v>2015</v>
      </c>
      <c r="D471" s="34" t="s">
        <v>451</v>
      </c>
      <c r="E471" s="39" t="e">
        <f>VLOOKUP(Table266[[#This Row],[V2 avain]],Table2611[#All],2,FALSE)</f>
        <v>#N/A</v>
      </c>
      <c r="F471" s="40" t="e">
        <f>VLOOKUP(Table266[[#This Row],[V2 avain]],Table2611[#All],3,FALSE)</f>
        <v>#N/A</v>
      </c>
      <c r="G471" s="40" t="e">
        <f>VLOOKUP(Table266[[#This Row],[V2 avain]],Table2611[#All],4,FALSE)</f>
        <v>#N/A</v>
      </c>
      <c r="H471" s="40" t="e">
        <f>VLOOKUP(Table266[[#This Row],[V2 avain]],Table2611[#All],5,FALSE)</f>
        <v>#N/A</v>
      </c>
      <c r="I471" s="40" t="e">
        <f>VLOOKUP(Table266[[#This Row],[V2 avain]],Table2611[#All],6,FALSE)</f>
        <v>#N/A</v>
      </c>
      <c r="J471" s="40" t="e">
        <f>VLOOKUP(Table266[[#This Row],[V2 avain]],Table2611[#All],7,FALSE)</f>
        <v>#N/A</v>
      </c>
      <c r="K471" s="40" t="e">
        <f>VLOOKUP(Table266[[#This Row],[V2 avain]],Table2611[#All],8,FALSE)</f>
        <v>#N/A</v>
      </c>
      <c r="L471" s="61"/>
      <c r="M471" s="61"/>
      <c r="N471" s="3"/>
      <c r="O471" s="2"/>
      <c r="P471" s="45"/>
    </row>
    <row r="472" spans="1:16" ht="13.95" customHeight="1" x14ac:dyDescent="0.3">
      <c r="A472" s="2"/>
      <c r="B472" s="12"/>
      <c r="C472" s="152" t="s">
        <v>2016</v>
      </c>
      <c r="D472" s="34" t="s">
        <v>452</v>
      </c>
      <c r="E472" s="39" t="e">
        <f>VLOOKUP(Table266[[#This Row],[V2 avain]],Table2611[#All],2,FALSE)</f>
        <v>#N/A</v>
      </c>
      <c r="F472" s="40" t="e">
        <f>VLOOKUP(Table266[[#This Row],[V2 avain]],Table2611[#All],3,FALSE)</f>
        <v>#N/A</v>
      </c>
      <c r="G472" s="40" t="e">
        <f>VLOOKUP(Table266[[#This Row],[V2 avain]],Table2611[#All],4,FALSE)</f>
        <v>#N/A</v>
      </c>
      <c r="H472" s="40" t="e">
        <f>VLOOKUP(Table266[[#This Row],[V2 avain]],Table2611[#All],5,FALSE)</f>
        <v>#N/A</v>
      </c>
      <c r="I472" s="40" t="e">
        <f>VLOOKUP(Table266[[#This Row],[V2 avain]],Table2611[#All],6,FALSE)</f>
        <v>#N/A</v>
      </c>
      <c r="J472" s="40" t="e">
        <f>VLOOKUP(Table266[[#This Row],[V2 avain]],Table2611[#All],7,FALSE)</f>
        <v>#N/A</v>
      </c>
      <c r="K472" s="40" t="e">
        <f>VLOOKUP(Table266[[#This Row],[V2 avain]],Table2611[#All],8,FALSE)</f>
        <v>#N/A</v>
      </c>
      <c r="L472" s="61"/>
      <c r="M472" s="61"/>
      <c r="N472" s="3"/>
      <c r="O472" s="2"/>
      <c r="P472" s="45"/>
    </row>
    <row r="473" spans="1:16" ht="13.95" customHeight="1" x14ac:dyDescent="0.3">
      <c r="A473" s="2"/>
      <c r="B473" s="12"/>
      <c r="C473" s="152" t="s">
        <v>2017</v>
      </c>
      <c r="D473" s="34" t="s">
        <v>453</v>
      </c>
      <c r="E473" s="39" t="e">
        <f>VLOOKUP(Table266[[#This Row],[V2 avain]],Table2611[#All],2,FALSE)</f>
        <v>#N/A</v>
      </c>
      <c r="F473" s="40" t="e">
        <f>VLOOKUP(Table266[[#This Row],[V2 avain]],Table2611[#All],3,FALSE)</f>
        <v>#N/A</v>
      </c>
      <c r="G473" s="40" t="e">
        <f>VLOOKUP(Table266[[#This Row],[V2 avain]],Table2611[#All],4,FALSE)</f>
        <v>#N/A</v>
      </c>
      <c r="H473" s="40" t="e">
        <f>VLOOKUP(Table266[[#This Row],[V2 avain]],Table2611[#All],5,FALSE)</f>
        <v>#N/A</v>
      </c>
      <c r="I473" s="40" t="e">
        <f>VLOOKUP(Table266[[#This Row],[V2 avain]],Table2611[#All],6,FALSE)</f>
        <v>#N/A</v>
      </c>
      <c r="J473" s="40" t="e">
        <f>VLOOKUP(Table266[[#This Row],[V2 avain]],Table2611[#All],7,FALSE)</f>
        <v>#N/A</v>
      </c>
      <c r="K473" s="40" t="e">
        <f>VLOOKUP(Table266[[#This Row],[V2 avain]],Table2611[#All],8,FALSE)</f>
        <v>#N/A</v>
      </c>
      <c r="L473" s="61"/>
      <c r="M473" s="61"/>
      <c r="N473" s="3"/>
      <c r="O473" s="2"/>
      <c r="P473" s="45"/>
    </row>
    <row r="474" spans="1:16" ht="13.95" customHeight="1" x14ac:dyDescent="0.3">
      <c r="A474" s="2"/>
      <c r="B474" s="12"/>
      <c r="C474" s="152" t="s">
        <v>2018</v>
      </c>
      <c r="D474" s="34" t="s">
        <v>454</v>
      </c>
      <c r="E474" s="39" t="e">
        <f>VLOOKUP(Table266[[#This Row],[V2 avain]],Table2611[#All],2,FALSE)</f>
        <v>#N/A</v>
      </c>
      <c r="F474" s="40" t="e">
        <f>VLOOKUP(Table266[[#This Row],[V2 avain]],Table2611[#All],3,FALSE)</f>
        <v>#N/A</v>
      </c>
      <c r="G474" s="40" t="e">
        <f>VLOOKUP(Table266[[#This Row],[V2 avain]],Table2611[#All],4,FALSE)</f>
        <v>#N/A</v>
      </c>
      <c r="H474" s="40" t="e">
        <f>VLOOKUP(Table266[[#This Row],[V2 avain]],Table2611[#All],5,FALSE)</f>
        <v>#N/A</v>
      </c>
      <c r="I474" s="40" t="e">
        <f>VLOOKUP(Table266[[#This Row],[V2 avain]],Table2611[#All],6,FALSE)</f>
        <v>#N/A</v>
      </c>
      <c r="J474" s="40" t="e">
        <f>VLOOKUP(Table266[[#This Row],[V2 avain]],Table2611[#All],7,FALSE)</f>
        <v>#N/A</v>
      </c>
      <c r="K474" s="40" t="e">
        <f>VLOOKUP(Table266[[#This Row],[V2 avain]],Table2611[#All],8,FALSE)</f>
        <v>#N/A</v>
      </c>
      <c r="L474" s="61"/>
      <c r="M474" s="61"/>
      <c r="N474" s="3"/>
      <c r="O474" s="2"/>
      <c r="P474" s="45"/>
    </row>
    <row r="475" spans="1:16" ht="13.95" customHeight="1" x14ac:dyDescent="0.3">
      <c r="A475" s="2"/>
      <c r="B475" s="12"/>
      <c r="C475" s="152" t="s">
        <v>2019</v>
      </c>
      <c r="D475" s="34" t="s">
        <v>455</v>
      </c>
      <c r="E475" s="39" t="e">
        <f>VLOOKUP(Table266[[#This Row],[V2 avain]],Table2611[#All],2,FALSE)</f>
        <v>#N/A</v>
      </c>
      <c r="F475" s="40" t="e">
        <f>VLOOKUP(Table266[[#This Row],[V2 avain]],Table2611[#All],3,FALSE)</f>
        <v>#N/A</v>
      </c>
      <c r="G475" s="40" t="e">
        <f>VLOOKUP(Table266[[#This Row],[V2 avain]],Table2611[#All],4,FALSE)</f>
        <v>#N/A</v>
      </c>
      <c r="H475" s="40" t="e">
        <f>VLOOKUP(Table266[[#This Row],[V2 avain]],Table2611[#All],5,FALSE)</f>
        <v>#N/A</v>
      </c>
      <c r="I475" s="40" t="e">
        <f>VLOOKUP(Table266[[#This Row],[V2 avain]],Table2611[#All],6,FALSE)</f>
        <v>#N/A</v>
      </c>
      <c r="J475" s="40" t="e">
        <f>VLOOKUP(Table266[[#This Row],[V2 avain]],Table2611[#All],7,FALSE)</f>
        <v>#N/A</v>
      </c>
      <c r="K475" s="40" t="e">
        <f>VLOOKUP(Table266[[#This Row],[V2 avain]],Table2611[#All],8,FALSE)</f>
        <v>#N/A</v>
      </c>
      <c r="L475" s="61"/>
      <c r="M475" s="61"/>
      <c r="N475" s="3"/>
      <c r="O475" s="2"/>
      <c r="P475" s="45"/>
    </row>
    <row r="476" spans="1:16" ht="13.95" customHeight="1" x14ac:dyDescent="0.3">
      <c r="A476" s="2"/>
      <c r="B476" s="12"/>
      <c r="C476" s="152" t="s">
        <v>2020</v>
      </c>
      <c r="D476" s="34" t="s">
        <v>456</v>
      </c>
      <c r="E476" s="39" t="e">
        <f>VLOOKUP(Table266[[#This Row],[V2 avain]],Table2611[#All],2,FALSE)</f>
        <v>#N/A</v>
      </c>
      <c r="F476" s="40" t="e">
        <f>VLOOKUP(Table266[[#This Row],[V2 avain]],Table2611[#All],3,FALSE)</f>
        <v>#N/A</v>
      </c>
      <c r="G476" s="40" t="e">
        <f>VLOOKUP(Table266[[#This Row],[V2 avain]],Table2611[#All],4,FALSE)</f>
        <v>#N/A</v>
      </c>
      <c r="H476" s="40" t="e">
        <f>VLOOKUP(Table266[[#This Row],[V2 avain]],Table2611[#All],5,FALSE)</f>
        <v>#N/A</v>
      </c>
      <c r="I476" s="40" t="e">
        <f>VLOOKUP(Table266[[#This Row],[V2 avain]],Table2611[#All],6,FALSE)</f>
        <v>#N/A</v>
      </c>
      <c r="J476" s="40" t="e">
        <f>VLOOKUP(Table266[[#This Row],[V2 avain]],Table2611[#All],7,FALSE)</f>
        <v>#N/A</v>
      </c>
      <c r="K476" s="40" t="e">
        <f>VLOOKUP(Table266[[#This Row],[V2 avain]],Table2611[#All],8,FALSE)</f>
        <v>#N/A</v>
      </c>
      <c r="L476" s="61"/>
      <c r="M476" s="61"/>
      <c r="N476" s="3"/>
      <c r="O476" s="2"/>
      <c r="P476" s="45"/>
    </row>
    <row r="477" spans="1:16" ht="13.95" customHeight="1" x14ac:dyDescent="0.3">
      <c r="A477" s="2"/>
      <c r="B477" s="12"/>
      <c r="C477" s="152" t="s">
        <v>2021</v>
      </c>
      <c r="D477" s="65" t="s">
        <v>457</v>
      </c>
      <c r="E477" s="66" t="e">
        <f>VLOOKUP(Table266[[#This Row],[V2 avain]],Table2611[#All],2,FALSE)</f>
        <v>#N/A</v>
      </c>
      <c r="F477" s="40" t="e">
        <f>VLOOKUP(Table266[[#This Row],[V2 avain]],Table2611[#All],3,FALSE)</f>
        <v>#N/A</v>
      </c>
      <c r="G477" s="67" t="e">
        <f>VLOOKUP(Table266[[#This Row],[V2 avain]],Table2611[#All],4,FALSE)</f>
        <v>#N/A</v>
      </c>
      <c r="H477" s="67" t="e">
        <f>VLOOKUP(Table266[[#This Row],[V2 avain]],Table2611[#All],5,FALSE)</f>
        <v>#N/A</v>
      </c>
      <c r="I477" s="67" t="e">
        <f>VLOOKUP(Table266[[#This Row],[V2 avain]],Table2611[#All],6,FALSE)</f>
        <v>#N/A</v>
      </c>
      <c r="J477" s="40" t="e">
        <f>VLOOKUP(Table266[[#This Row],[V2 avain]],Table2611[#All],7,FALSE)</f>
        <v>#N/A</v>
      </c>
      <c r="K477" s="40" t="e">
        <f>VLOOKUP(Table266[[#This Row],[V2 avain]],Table2611[#All],8,FALSE)</f>
        <v>#N/A</v>
      </c>
      <c r="L477" s="61"/>
      <c r="M477" s="61"/>
      <c r="N477" s="3"/>
      <c r="O477" s="2"/>
      <c r="P477" s="45"/>
    </row>
    <row r="478" spans="1:16" ht="13.95" customHeight="1" x14ac:dyDescent="0.3">
      <c r="A478" s="2"/>
      <c r="B478" s="12"/>
      <c r="C478" s="152" t="s">
        <v>2022</v>
      </c>
      <c r="D478" s="65" t="s">
        <v>458</v>
      </c>
      <c r="E478" s="66" t="e">
        <f>VLOOKUP(Table266[[#This Row],[V2 avain]],Table2611[#All],2,FALSE)</f>
        <v>#N/A</v>
      </c>
      <c r="F478" s="40" t="e">
        <f>VLOOKUP(Table266[[#This Row],[V2 avain]],Table2611[#All],3,FALSE)</f>
        <v>#N/A</v>
      </c>
      <c r="G478" s="67" t="e">
        <f>VLOOKUP(Table266[[#This Row],[V2 avain]],Table2611[#All],4,FALSE)</f>
        <v>#N/A</v>
      </c>
      <c r="H478" s="67" t="e">
        <f>VLOOKUP(Table266[[#This Row],[V2 avain]],Table2611[#All],5,FALSE)</f>
        <v>#N/A</v>
      </c>
      <c r="I478" s="67" t="e">
        <f>VLOOKUP(Table266[[#This Row],[V2 avain]],Table2611[#All],6,FALSE)</f>
        <v>#N/A</v>
      </c>
      <c r="J478" s="40" t="e">
        <f>VLOOKUP(Table266[[#This Row],[V2 avain]],Table2611[#All],7,FALSE)</f>
        <v>#N/A</v>
      </c>
      <c r="K478" s="40" t="e">
        <f>VLOOKUP(Table266[[#This Row],[V2 avain]],Table2611[#All],8,FALSE)</f>
        <v>#N/A</v>
      </c>
      <c r="L478" s="61"/>
      <c r="M478" s="61"/>
      <c r="N478" s="3"/>
      <c r="O478" s="2"/>
      <c r="P478" s="45"/>
    </row>
    <row r="479" spans="1:16" ht="13.95" customHeight="1" x14ac:dyDescent="0.3">
      <c r="A479" s="2"/>
      <c r="B479" s="12"/>
      <c r="C479" s="152" t="s">
        <v>2023</v>
      </c>
      <c r="D479" s="65" t="s">
        <v>459</v>
      </c>
      <c r="E479" s="66" t="e">
        <f>VLOOKUP(Table266[[#This Row],[V2 avain]],Table2611[#All],2,FALSE)</f>
        <v>#N/A</v>
      </c>
      <c r="F479" s="40" t="e">
        <f>VLOOKUP(Table266[[#This Row],[V2 avain]],Table2611[#All],3,FALSE)</f>
        <v>#N/A</v>
      </c>
      <c r="G479" s="67" t="e">
        <f>VLOOKUP(Table266[[#This Row],[V2 avain]],Table2611[#All],4,FALSE)</f>
        <v>#N/A</v>
      </c>
      <c r="H479" s="67" t="e">
        <f>VLOOKUP(Table266[[#This Row],[V2 avain]],Table2611[#All],5,FALSE)</f>
        <v>#N/A</v>
      </c>
      <c r="I479" s="67" t="e">
        <f>VLOOKUP(Table266[[#This Row],[V2 avain]],Table2611[#All],6,FALSE)</f>
        <v>#N/A</v>
      </c>
      <c r="J479" s="40" t="e">
        <f>VLOOKUP(Table266[[#This Row],[V2 avain]],Table2611[#All],7,FALSE)</f>
        <v>#N/A</v>
      </c>
      <c r="K479" s="40" t="e">
        <f>VLOOKUP(Table266[[#This Row],[V2 avain]],Table2611[#All],8,FALSE)</f>
        <v>#N/A</v>
      </c>
      <c r="L479" s="61"/>
      <c r="M479" s="61"/>
      <c r="N479" s="3"/>
      <c r="O479" s="2"/>
      <c r="P479" s="45"/>
    </row>
    <row r="480" spans="1:16" ht="13.95" customHeight="1" x14ac:dyDescent="0.3">
      <c r="A480" s="2"/>
      <c r="B480" s="51"/>
      <c r="C480" s="152" t="s">
        <v>2024</v>
      </c>
      <c r="D480" s="65" t="s">
        <v>460</v>
      </c>
      <c r="E480" s="66" t="e">
        <f>VLOOKUP(Table266[[#This Row],[V2 avain]],Table2611[#All],2,FALSE)</f>
        <v>#N/A</v>
      </c>
      <c r="F480" s="40" t="e">
        <f>VLOOKUP(Table266[[#This Row],[V2 avain]],Table2611[#All],3,FALSE)</f>
        <v>#N/A</v>
      </c>
      <c r="G480" s="67" t="e">
        <f>VLOOKUP(Table266[[#This Row],[V2 avain]],Table2611[#All],4,FALSE)</f>
        <v>#N/A</v>
      </c>
      <c r="H480" s="67" t="e">
        <f>VLOOKUP(Table266[[#This Row],[V2 avain]],Table2611[#All],5,FALSE)</f>
        <v>#N/A</v>
      </c>
      <c r="I480" s="67" t="e">
        <f>VLOOKUP(Table266[[#This Row],[V2 avain]],Table2611[#All],6,FALSE)</f>
        <v>#N/A</v>
      </c>
      <c r="J480" s="40" t="e">
        <f>VLOOKUP(Table266[[#This Row],[V2 avain]],Table2611[#All],7,FALSE)</f>
        <v>#N/A</v>
      </c>
      <c r="K480" s="40" t="e">
        <f>VLOOKUP(Table266[[#This Row],[V2 avain]],Table2611[#All],8,FALSE)</f>
        <v>#N/A</v>
      </c>
      <c r="L480" s="61"/>
      <c r="M480" s="61"/>
      <c r="N480" s="52"/>
      <c r="O480" s="2"/>
      <c r="P480" s="53"/>
    </row>
    <row r="481" spans="1:16" ht="13.95" customHeight="1" x14ac:dyDescent="0.3">
      <c r="A481" s="2"/>
      <c r="B481" s="12"/>
      <c r="C481" s="152" t="s">
        <v>2025</v>
      </c>
      <c r="D481" s="65" t="s">
        <v>461</v>
      </c>
      <c r="E481" s="66" t="e">
        <f>VLOOKUP(Table266[[#This Row],[V2 avain]],Table2611[#All],2,FALSE)</f>
        <v>#N/A</v>
      </c>
      <c r="F481" s="40" t="e">
        <f>VLOOKUP(Table266[[#This Row],[V2 avain]],Table2611[#All],3,FALSE)</f>
        <v>#N/A</v>
      </c>
      <c r="G481" s="67" t="e">
        <f>VLOOKUP(Table266[[#This Row],[V2 avain]],Table2611[#All],4,FALSE)</f>
        <v>#N/A</v>
      </c>
      <c r="H481" s="67" t="e">
        <f>VLOOKUP(Table266[[#This Row],[V2 avain]],Table2611[#All],5,FALSE)</f>
        <v>#N/A</v>
      </c>
      <c r="I481" s="67" t="e">
        <f>VLOOKUP(Table266[[#This Row],[V2 avain]],Table2611[#All],6,FALSE)</f>
        <v>#N/A</v>
      </c>
      <c r="J481" s="40" t="e">
        <f>VLOOKUP(Table266[[#This Row],[V2 avain]],Table2611[#All],7,FALSE)</f>
        <v>#N/A</v>
      </c>
      <c r="K481" s="40" t="e">
        <f>VLOOKUP(Table266[[#This Row],[V2 avain]],Table2611[#All],8,FALSE)</f>
        <v>#N/A</v>
      </c>
      <c r="L481" s="61"/>
      <c r="M481" s="61"/>
      <c r="N481" s="3"/>
      <c r="O481" s="2"/>
      <c r="P481" s="45"/>
    </row>
    <row r="482" spans="1:16" ht="13.95" customHeight="1" x14ac:dyDescent="0.3">
      <c r="A482" s="2"/>
      <c r="B482" s="12"/>
      <c r="C482" s="152" t="s">
        <v>2026</v>
      </c>
      <c r="D482" s="65" t="s">
        <v>462</v>
      </c>
      <c r="E482" s="66" t="e">
        <f>VLOOKUP(Table266[[#This Row],[V2 avain]],Table2611[#All],2,FALSE)</f>
        <v>#N/A</v>
      </c>
      <c r="F482" s="40" t="e">
        <f>VLOOKUP(Table266[[#This Row],[V2 avain]],Table2611[#All],3,FALSE)</f>
        <v>#N/A</v>
      </c>
      <c r="G482" s="67" t="e">
        <f>VLOOKUP(Table266[[#This Row],[V2 avain]],Table2611[#All],4,FALSE)</f>
        <v>#N/A</v>
      </c>
      <c r="H482" s="67" t="e">
        <f>VLOOKUP(Table266[[#This Row],[V2 avain]],Table2611[#All],5,FALSE)</f>
        <v>#N/A</v>
      </c>
      <c r="I482" s="67" t="e">
        <f>VLOOKUP(Table266[[#This Row],[V2 avain]],Table2611[#All],6,FALSE)</f>
        <v>#N/A</v>
      </c>
      <c r="J482" s="40" t="e">
        <f>VLOOKUP(Table266[[#This Row],[V2 avain]],Table2611[#All],7,FALSE)</f>
        <v>#N/A</v>
      </c>
      <c r="K482" s="40" t="e">
        <f>VLOOKUP(Table266[[#This Row],[V2 avain]],Table2611[#All],8,FALSE)</f>
        <v>#N/A</v>
      </c>
      <c r="L482" s="61"/>
      <c r="M482" s="61"/>
      <c r="N482" s="3"/>
      <c r="O482" s="2"/>
      <c r="P482" s="45"/>
    </row>
    <row r="483" spans="1:16" ht="13.95" customHeight="1" x14ac:dyDescent="0.3">
      <c r="A483" s="2"/>
      <c r="B483" s="12"/>
      <c r="C483" s="152" t="s">
        <v>2027</v>
      </c>
      <c r="D483" s="65" t="s">
        <v>463</v>
      </c>
      <c r="E483" s="66" t="e">
        <f>VLOOKUP(Table266[[#This Row],[V2 avain]],Table2611[#All],2,FALSE)</f>
        <v>#N/A</v>
      </c>
      <c r="F483" s="40" t="e">
        <f>VLOOKUP(Table266[[#This Row],[V2 avain]],Table2611[#All],3,FALSE)</f>
        <v>#N/A</v>
      </c>
      <c r="G483" s="67" t="e">
        <f>VLOOKUP(Table266[[#This Row],[V2 avain]],Table2611[#All],4,FALSE)</f>
        <v>#N/A</v>
      </c>
      <c r="H483" s="67" t="e">
        <f>VLOOKUP(Table266[[#This Row],[V2 avain]],Table2611[#All],5,FALSE)</f>
        <v>#N/A</v>
      </c>
      <c r="I483" s="67" t="e">
        <f>VLOOKUP(Table266[[#This Row],[V2 avain]],Table2611[#All],6,FALSE)</f>
        <v>#N/A</v>
      </c>
      <c r="J483" s="40" t="e">
        <f>VLOOKUP(Table266[[#This Row],[V2 avain]],Table2611[#All],7,FALSE)</f>
        <v>#N/A</v>
      </c>
      <c r="K483" s="40" t="e">
        <f>VLOOKUP(Table266[[#This Row],[V2 avain]],Table2611[#All],8,FALSE)</f>
        <v>#N/A</v>
      </c>
      <c r="L483" s="61"/>
      <c r="M483" s="61"/>
      <c r="N483" s="3"/>
      <c r="O483" s="2"/>
      <c r="P483" s="45"/>
    </row>
    <row r="484" spans="1:16" ht="13.95" customHeight="1" x14ac:dyDescent="0.3">
      <c r="A484" s="2"/>
      <c r="B484" s="12"/>
      <c r="C484" s="152" t="s">
        <v>2028</v>
      </c>
      <c r="D484" s="65" t="s">
        <v>464</v>
      </c>
      <c r="E484" s="66" t="e">
        <f>VLOOKUP(Table266[[#This Row],[V2 avain]],Table2611[#All],2,FALSE)</f>
        <v>#N/A</v>
      </c>
      <c r="F484" s="40" t="e">
        <f>VLOOKUP(Table266[[#This Row],[V2 avain]],Table2611[#All],3,FALSE)</f>
        <v>#N/A</v>
      </c>
      <c r="G484" s="67" t="e">
        <f>VLOOKUP(Table266[[#This Row],[V2 avain]],Table2611[#All],4,FALSE)</f>
        <v>#N/A</v>
      </c>
      <c r="H484" s="67" t="e">
        <f>VLOOKUP(Table266[[#This Row],[V2 avain]],Table2611[#All],5,FALSE)</f>
        <v>#N/A</v>
      </c>
      <c r="I484" s="67" t="e">
        <f>VLOOKUP(Table266[[#This Row],[V2 avain]],Table2611[#All],6,FALSE)</f>
        <v>#N/A</v>
      </c>
      <c r="J484" s="40" t="e">
        <f>VLOOKUP(Table266[[#This Row],[V2 avain]],Table2611[#All],7,FALSE)</f>
        <v>#N/A</v>
      </c>
      <c r="K484" s="40" t="e">
        <f>VLOOKUP(Table266[[#This Row],[V2 avain]],Table2611[#All],8,FALSE)</f>
        <v>#N/A</v>
      </c>
      <c r="L484" s="61"/>
      <c r="M484" s="61"/>
      <c r="N484" s="3"/>
      <c r="O484" s="2"/>
      <c r="P484" s="45"/>
    </row>
    <row r="485" spans="1:16" ht="13.95" customHeight="1" x14ac:dyDescent="0.3">
      <c r="A485" s="2"/>
      <c r="B485" s="12"/>
      <c r="C485" s="152" t="s">
        <v>2029</v>
      </c>
      <c r="D485" s="65" t="s">
        <v>465</v>
      </c>
      <c r="E485" s="66" t="e">
        <f>VLOOKUP(Table266[[#This Row],[V2 avain]],Table2611[#All],2,FALSE)</f>
        <v>#N/A</v>
      </c>
      <c r="F485" s="40" t="e">
        <f>VLOOKUP(Table266[[#This Row],[V2 avain]],Table2611[#All],3,FALSE)</f>
        <v>#N/A</v>
      </c>
      <c r="G485" s="67" t="e">
        <f>VLOOKUP(Table266[[#This Row],[V2 avain]],Table2611[#All],4,FALSE)</f>
        <v>#N/A</v>
      </c>
      <c r="H485" s="67" t="e">
        <f>VLOOKUP(Table266[[#This Row],[V2 avain]],Table2611[#All],5,FALSE)</f>
        <v>#N/A</v>
      </c>
      <c r="I485" s="67" t="e">
        <f>VLOOKUP(Table266[[#This Row],[V2 avain]],Table2611[#All],6,FALSE)</f>
        <v>#N/A</v>
      </c>
      <c r="J485" s="40" t="e">
        <f>VLOOKUP(Table266[[#This Row],[V2 avain]],Table2611[#All],7,FALSE)</f>
        <v>#N/A</v>
      </c>
      <c r="K485" s="40" t="e">
        <f>VLOOKUP(Table266[[#This Row],[V2 avain]],Table2611[#All],8,FALSE)</f>
        <v>#N/A</v>
      </c>
      <c r="L485" s="61"/>
      <c r="M485" s="61"/>
      <c r="N485" s="3"/>
      <c r="O485" s="2"/>
      <c r="P485" s="45"/>
    </row>
    <row r="486" spans="1:16" ht="13.95" customHeight="1" x14ac:dyDescent="0.3">
      <c r="A486" s="2"/>
      <c r="B486" s="54"/>
      <c r="C486" s="55"/>
      <c r="D486" s="55"/>
      <c r="E486" s="55"/>
      <c r="F486" s="55"/>
      <c r="G486" s="55"/>
      <c r="H486" s="55"/>
      <c r="I486" s="55"/>
      <c r="J486" s="55"/>
      <c r="K486" s="55"/>
      <c r="L486"/>
      <c r="O486" s="2"/>
    </row>
    <row r="487" spans="1:16" ht="13.95" customHeight="1" x14ac:dyDescent="0.3">
      <c r="A487" s="2"/>
      <c r="B487" s="2"/>
      <c r="C487" s="2"/>
      <c r="D487" s="2"/>
      <c r="E487" s="2"/>
      <c r="F487" s="2"/>
      <c r="G487" s="2"/>
      <c r="H487" s="2"/>
      <c r="I487" s="2"/>
      <c r="J487" s="2"/>
      <c r="K487" s="2"/>
      <c r="L487" s="2"/>
      <c r="M487" s="2"/>
      <c r="N487" s="2"/>
      <c r="O487" s="2"/>
    </row>
  </sheetData>
  <sheetProtection formatCells="0" formatColumns="0" formatRows="0" autoFilter="0"/>
  <mergeCells count="3">
    <mergeCell ref="C6:E6"/>
    <mergeCell ref="C9:H9"/>
    <mergeCell ref="R4:R16"/>
  </mergeCells>
  <phoneticPr fontId="33" type="noConversion"/>
  <conditionalFormatting sqref="M81:M463">
    <cfRule type="containsText" dxfId="25" priority="3" operator="containsText" text="muutos">
      <formula>NOT(ISERROR(SEARCH("muutos",M81)))</formula>
    </cfRule>
    <cfRule type="containsText" dxfId="24" priority="4" operator="containsText" text="pieni muutos">
      <formula>NOT(ISERROR(SEARCH("pieni muutos",M81)))</formula>
    </cfRule>
    <cfRule type="cellIs" dxfId="23" priority="5" operator="equal">
      <formula>"uusi"</formula>
    </cfRule>
    <cfRule type="containsText" dxfId="22" priority="6" operator="containsText" text="sama">
      <formula>NOT(ISERROR(SEARCH("sama",M81)))</formula>
    </cfRule>
  </conditionalFormatting>
  <conditionalFormatting sqref="J81:K463">
    <cfRule type="cellIs" dxfId="21" priority="1" operator="equal">
      <formula>"Muuttunut"</formula>
    </cfRule>
    <cfRule type="cellIs" dxfId="20" priority="2" operator="equal">
      <formula>"Vastaava"</formula>
    </cfRule>
  </conditionalFormatting>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C1C69-5268-430A-ABF6-E7D92D89E42B}">
  <sheetPr>
    <tabColor rgb="FF92D050"/>
  </sheetPr>
  <dimension ref="A1:L383"/>
  <sheetViews>
    <sheetView workbookViewId="0">
      <pane ySplit="1" topLeftCell="A14" activePane="bottomLeft" state="frozen"/>
      <selection pane="bottomLeft" activeCell="G6" sqref="G6"/>
    </sheetView>
  </sheetViews>
  <sheetFormatPr defaultRowHeight="14.4" x14ac:dyDescent="0.3"/>
  <cols>
    <col min="2" max="2" width="15.44140625" customWidth="1"/>
    <col min="3" max="3" width="17.88671875" customWidth="1"/>
    <col min="4" max="4" width="17.33203125" customWidth="1"/>
    <col min="5" max="5" width="18.21875" customWidth="1"/>
    <col min="6" max="6" width="5.5546875" customWidth="1"/>
    <col min="7" max="7" width="38.5546875" customWidth="1"/>
    <col min="8" max="8" width="49.33203125" customWidth="1"/>
    <col min="9" max="9" width="41.21875" customWidth="1"/>
    <col min="10" max="10" width="34.44140625" customWidth="1"/>
    <col min="11" max="11" width="18.33203125" customWidth="1"/>
    <col min="12" max="12" width="18.6640625" customWidth="1"/>
  </cols>
  <sheetData>
    <row r="1" spans="1:12" x14ac:dyDescent="0.3">
      <c r="A1" s="140" t="s">
        <v>621</v>
      </c>
      <c r="B1" s="140" t="s">
        <v>622</v>
      </c>
      <c r="C1" s="140" t="s">
        <v>623</v>
      </c>
      <c r="D1" s="140" t="s">
        <v>2030</v>
      </c>
      <c r="E1" s="140" t="s">
        <v>624</v>
      </c>
      <c r="F1" s="140" t="s">
        <v>625</v>
      </c>
      <c r="G1" s="140" t="s">
        <v>626</v>
      </c>
      <c r="H1" s="140" t="s">
        <v>627</v>
      </c>
      <c r="I1" s="140" t="s">
        <v>628</v>
      </c>
      <c r="J1" s="140" t="s">
        <v>629</v>
      </c>
      <c r="K1" s="140" t="s">
        <v>630</v>
      </c>
      <c r="L1" s="140" t="s">
        <v>631</v>
      </c>
    </row>
    <row r="2" spans="1:12" x14ac:dyDescent="0.3">
      <c r="A2">
        <v>106</v>
      </c>
      <c r="B2" t="s">
        <v>21</v>
      </c>
      <c r="C2" t="s">
        <v>75</v>
      </c>
      <c r="D2" t="s">
        <v>75</v>
      </c>
      <c r="E2" t="s">
        <v>467</v>
      </c>
      <c r="F2">
        <v>1</v>
      </c>
      <c r="G2" t="s">
        <v>632</v>
      </c>
      <c r="H2" t="s">
        <v>633</v>
      </c>
      <c r="I2" t="s">
        <v>632</v>
      </c>
      <c r="J2" t="s">
        <v>633</v>
      </c>
      <c r="K2">
        <v>1</v>
      </c>
      <c r="L2">
        <v>1</v>
      </c>
    </row>
    <row r="3" spans="1:12" x14ac:dyDescent="0.3">
      <c r="A3">
        <v>107</v>
      </c>
      <c r="B3" t="s">
        <v>21</v>
      </c>
      <c r="C3" t="s">
        <v>76</v>
      </c>
      <c r="D3" t="s">
        <v>76</v>
      </c>
      <c r="E3" t="s">
        <v>467</v>
      </c>
      <c r="F3">
        <v>1</v>
      </c>
      <c r="G3" t="s">
        <v>634</v>
      </c>
      <c r="H3" t="s">
        <v>635</v>
      </c>
      <c r="I3" t="s">
        <v>634</v>
      </c>
      <c r="J3" t="s">
        <v>635</v>
      </c>
      <c r="K3">
        <v>1</v>
      </c>
      <c r="L3">
        <v>1</v>
      </c>
    </row>
    <row r="4" spans="1:12" x14ac:dyDescent="0.3">
      <c r="A4">
        <v>108</v>
      </c>
      <c r="B4" t="s">
        <v>21</v>
      </c>
      <c r="C4" t="s">
        <v>77</v>
      </c>
      <c r="D4" t="s">
        <v>77</v>
      </c>
      <c r="E4" t="s">
        <v>467</v>
      </c>
      <c r="F4">
        <v>1</v>
      </c>
      <c r="G4" t="s">
        <v>636</v>
      </c>
      <c r="H4" t="s">
        <v>637</v>
      </c>
      <c r="I4" t="s">
        <v>636</v>
      </c>
      <c r="J4" t="s">
        <v>637</v>
      </c>
      <c r="K4">
        <v>1</v>
      </c>
      <c r="L4">
        <v>1</v>
      </c>
    </row>
    <row r="5" spans="1:12" x14ac:dyDescent="0.3">
      <c r="A5">
        <v>109</v>
      </c>
      <c r="B5" t="s">
        <v>21</v>
      </c>
      <c r="C5" t="s">
        <v>78</v>
      </c>
      <c r="E5" t="s">
        <v>468</v>
      </c>
      <c r="F5">
        <v>2</v>
      </c>
      <c r="G5" t="s">
        <v>638</v>
      </c>
      <c r="H5" t="s">
        <v>639</v>
      </c>
      <c r="I5" t="e">
        <v>#N/A</v>
      </c>
      <c r="J5" t="e">
        <v>#N/A</v>
      </c>
      <c r="K5">
        <v>0</v>
      </c>
      <c r="L5" t="e">
        <v>#N/A</v>
      </c>
    </row>
    <row r="6" spans="1:12" x14ac:dyDescent="0.3">
      <c r="A6">
        <v>110</v>
      </c>
      <c r="B6" t="s">
        <v>21</v>
      </c>
      <c r="C6" t="s">
        <v>79</v>
      </c>
      <c r="D6" t="s">
        <v>78</v>
      </c>
      <c r="E6" t="s">
        <v>469</v>
      </c>
      <c r="F6">
        <v>2</v>
      </c>
      <c r="G6" t="s">
        <v>640</v>
      </c>
      <c r="H6" t="s">
        <v>641</v>
      </c>
      <c r="I6" t="s">
        <v>642</v>
      </c>
      <c r="J6" t="s">
        <v>643</v>
      </c>
      <c r="K6">
        <v>0</v>
      </c>
      <c r="L6">
        <v>0</v>
      </c>
    </row>
    <row r="7" spans="1:12" x14ac:dyDescent="0.3">
      <c r="A7">
        <v>111</v>
      </c>
      <c r="B7" t="s">
        <v>21</v>
      </c>
      <c r="C7" t="s">
        <v>80</v>
      </c>
      <c r="D7" t="s">
        <v>79</v>
      </c>
      <c r="E7" t="s">
        <v>467</v>
      </c>
      <c r="F7">
        <v>2</v>
      </c>
      <c r="G7" t="s">
        <v>644</v>
      </c>
      <c r="H7" t="s">
        <v>645</v>
      </c>
      <c r="I7" t="s">
        <v>644</v>
      </c>
      <c r="J7" t="s">
        <v>645</v>
      </c>
      <c r="K7">
        <v>0</v>
      </c>
      <c r="L7">
        <v>1</v>
      </c>
    </row>
    <row r="8" spans="1:12" x14ac:dyDescent="0.3">
      <c r="A8">
        <v>112</v>
      </c>
      <c r="B8" t="s">
        <v>21</v>
      </c>
      <c r="C8" t="s">
        <v>470</v>
      </c>
      <c r="E8" t="s">
        <v>471</v>
      </c>
      <c r="F8">
        <v>2</v>
      </c>
      <c r="G8" t="s">
        <v>646</v>
      </c>
      <c r="H8" t="s">
        <v>647</v>
      </c>
      <c r="I8" t="e">
        <v>#N/A</v>
      </c>
      <c r="J8" t="e">
        <v>#N/A</v>
      </c>
      <c r="K8">
        <v>0</v>
      </c>
      <c r="L8" t="e">
        <v>#N/A</v>
      </c>
    </row>
    <row r="9" spans="1:12" x14ac:dyDescent="0.3">
      <c r="A9">
        <v>113</v>
      </c>
      <c r="B9" t="s">
        <v>21</v>
      </c>
      <c r="C9" t="s">
        <v>472</v>
      </c>
      <c r="D9" t="s">
        <v>80</v>
      </c>
      <c r="E9" t="s">
        <v>469</v>
      </c>
      <c r="F9">
        <v>2</v>
      </c>
      <c r="G9" t="s">
        <v>648</v>
      </c>
      <c r="H9" t="s">
        <v>649</v>
      </c>
      <c r="I9" t="s">
        <v>650</v>
      </c>
      <c r="J9" t="s">
        <v>651</v>
      </c>
      <c r="K9">
        <v>0</v>
      </c>
      <c r="L9">
        <v>0</v>
      </c>
    </row>
    <row r="10" spans="1:12" x14ac:dyDescent="0.3">
      <c r="A10">
        <v>114</v>
      </c>
      <c r="B10" t="s">
        <v>21</v>
      </c>
      <c r="C10" t="s">
        <v>473</v>
      </c>
      <c r="E10" t="s">
        <v>471</v>
      </c>
      <c r="F10">
        <v>3</v>
      </c>
      <c r="G10" t="s">
        <v>652</v>
      </c>
      <c r="H10" t="s">
        <v>653</v>
      </c>
      <c r="I10" t="e">
        <v>#N/A</v>
      </c>
      <c r="J10" t="e">
        <v>#N/A</v>
      </c>
      <c r="K10">
        <v>0</v>
      </c>
      <c r="L10" t="e">
        <v>#N/A</v>
      </c>
    </row>
    <row r="11" spans="1:12" x14ac:dyDescent="0.3">
      <c r="A11">
        <v>115</v>
      </c>
      <c r="B11" t="s">
        <v>21</v>
      </c>
      <c r="C11" t="s">
        <v>474</v>
      </c>
      <c r="E11" t="s">
        <v>471</v>
      </c>
      <c r="F11">
        <v>3</v>
      </c>
      <c r="G11" t="s">
        <v>654</v>
      </c>
      <c r="H11" t="s">
        <v>655</v>
      </c>
      <c r="I11" t="e">
        <v>#N/A</v>
      </c>
      <c r="J11" t="e">
        <v>#N/A</v>
      </c>
      <c r="K11">
        <v>0</v>
      </c>
      <c r="L11" t="e">
        <v>#N/A</v>
      </c>
    </row>
    <row r="12" spans="1:12" x14ac:dyDescent="0.3">
      <c r="A12">
        <v>116</v>
      </c>
      <c r="B12" t="s">
        <v>21</v>
      </c>
      <c r="C12" t="s">
        <v>81</v>
      </c>
      <c r="D12" t="s">
        <v>81</v>
      </c>
      <c r="E12" t="s">
        <v>467</v>
      </c>
      <c r="F12">
        <v>1</v>
      </c>
      <c r="G12" t="s">
        <v>656</v>
      </c>
      <c r="H12" t="s">
        <v>657</v>
      </c>
      <c r="I12" t="s">
        <v>656</v>
      </c>
      <c r="J12" t="s">
        <v>657</v>
      </c>
      <c r="K12">
        <v>1</v>
      </c>
      <c r="L12">
        <v>1</v>
      </c>
    </row>
    <row r="13" spans="1:12" x14ac:dyDescent="0.3">
      <c r="A13">
        <v>117</v>
      </c>
      <c r="B13" t="s">
        <v>21</v>
      </c>
      <c r="C13" t="s">
        <v>82</v>
      </c>
      <c r="D13" t="s">
        <v>82</v>
      </c>
      <c r="E13" t="s">
        <v>469</v>
      </c>
      <c r="F13">
        <v>1</v>
      </c>
      <c r="G13" t="s">
        <v>658</v>
      </c>
      <c r="H13" t="s">
        <v>659</v>
      </c>
      <c r="I13" t="s">
        <v>660</v>
      </c>
      <c r="J13" t="s">
        <v>659</v>
      </c>
      <c r="K13">
        <v>1</v>
      </c>
      <c r="L13">
        <v>0</v>
      </c>
    </row>
    <row r="14" spans="1:12" x14ac:dyDescent="0.3">
      <c r="A14">
        <v>118</v>
      </c>
      <c r="B14" t="s">
        <v>21</v>
      </c>
      <c r="C14" t="s">
        <v>83</v>
      </c>
      <c r="D14" t="s">
        <v>83</v>
      </c>
      <c r="E14" t="s">
        <v>469</v>
      </c>
      <c r="F14">
        <v>2</v>
      </c>
      <c r="G14" t="s">
        <v>661</v>
      </c>
      <c r="H14" t="s">
        <v>662</v>
      </c>
      <c r="I14" t="s">
        <v>663</v>
      </c>
      <c r="J14" t="s">
        <v>664</v>
      </c>
      <c r="K14">
        <v>1</v>
      </c>
      <c r="L14">
        <v>0</v>
      </c>
    </row>
    <row r="15" spans="1:12" x14ac:dyDescent="0.3">
      <c r="A15">
        <v>119</v>
      </c>
      <c r="B15" t="s">
        <v>21</v>
      </c>
      <c r="C15" t="s">
        <v>84</v>
      </c>
      <c r="D15" t="s">
        <v>84</v>
      </c>
      <c r="E15" t="s">
        <v>467</v>
      </c>
      <c r="F15">
        <v>2</v>
      </c>
      <c r="G15" t="s">
        <v>665</v>
      </c>
      <c r="H15" t="s">
        <v>666</v>
      </c>
      <c r="I15" t="s">
        <v>665</v>
      </c>
      <c r="J15" t="s">
        <v>666</v>
      </c>
      <c r="K15">
        <v>1</v>
      </c>
      <c r="L15">
        <v>1</v>
      </c>
    </row>
    <row r="16" spans="1:12" x14ac:dyDescent="0.3">
      <c r="A16">
        <v>120</v>
      </c>
      <c r="B16" t="s">
        <v>21</v>
      </c>
      <c r="C16" t="s">
        <v>85</v>
      </c>
      <c r="D16" t="s">
        <v>85</v>
      </c>
      <c r="E16" t="s">
        <v>469</v>
      </c>
      <c r="F16">
        <v>2</v>
      </c>
      <c r="G16" t="s">
        <v>667</v>
      </c>
      <c r="H16" t="s">
        <v>668</v>
      </c>
      <c r="I16" t="s">
        <v>669</v>
      </c>
      <c r="J16" t="s">
        <v>670</v>
      </c>
      <c r="K16">
        <v>1</v>
      </c>
      <c r="L16">
        <v>0</v>
      </c>
    </row>
    <row r="17" spans="1:12" x14ac:dyDescent="0.3">
      <c r="A17">
        <v>121</v>
      </c>
      <c r="B17" t="s">
        <v>21</v>
      </c>
      <c r="C17" t="s">
        <v>86</v>
      </c>
      <c r="D17" t="s">
        <v>86</v>
      </c>
      <c r="E17" t="s">
        <v>467</v>
      </c>
      <c r="F17">
        <v>2</v>
      </c>
      <c r="G17" t="s">
        <v>671</v>
      </c>
      <c r="H17" t="s">
        <v>672</v>
      </c>
      <c r="I17" t="s">
        <v>671</v>
      </c>
      <c r="J17" t="s">
        <v>672</v>
      </c>
      <c r="K17">
        <v>1</v>
      </c>
      <c r="L17">
        <v>1</v>
      </c>
    </row>
    <row r="18" spans="1:12" x14ac:dyDescent="0.3">
      <c r="A18">
        <v>122</v>
      </c>
      <c r="B18" t="s">
        <v>21</v>
      </c>
      <c r="C18" t="s">
        <v>87</v>
      </c>
      <c r="D18" t="s">
        <v>87</v>
      </c>
      <c r="E18" t="s">
        <v>469</v>
      </c>
      <c r="F18">
        <v>2</v>
      </c>
      <c r="G18" t="s">
        <v>673</v>
      </c>
      <c r="H18" t="s">
        <v>674</v>
      </c>
      <c r="I18" t="s">
        <v>675</v>
      </c>
      <c r="J18" t="s">
        <v>676</v>
      </c>
      <c r="K18">
        <v>1</v>
      </c>
      <c r="L18">
        <v>0</v>
      </c>
    </row>
    <row r="19" spans="1:12" x14ac:dyDescent="0.3">
      <c r="A19">
        <v>123</v>
      </c>
      <c r="B19" t="s">
        <v>21</v>
      </c>
      <c r="C19" t="s">
        <v>88</v>
      </c>
      <c r="D19" t="s">
        <v>88</v>
      </c>
      <c r="E19" t="s">
        <v>467</v>
      </c>
      <c r="F19">
        <v>3</v>
      </c>
      <c r="G19" t="s">
        <v>677</v>
      </c>
      <c r="H19" t="s">
        <v>678</v>
      </c>
      <c r="I19" t="s">
        <v>677</v>
      </c>
      <c r="J19" t="s">
        <v>678</v>
      </c>
      <c r="K19">
        <v>1</v>
      </c>
      <c r="L19">
        <v>1</v>
      </c>
    </row>
    <row r="20" spans="1:12" x14ac:dyDescent="0.3">
      <c r="A20">
        <v>124</v>
      </c>
      <c r="B20" t="s">
        <v>21</v>
      </c>
      <c r="C20" t="s">
        <v>89</v>
      </c>
      <c r="D20" t="s">
        <v>89</v>
      </c>
      <c r="E20" t="s">
        <v>469</v>
      </c>
      <c r="F20">
        <v>3</v>
      </c>
      <c r="G20" t="s">
        <v>679</v>
      </c>
      <c r="H20" t="s">
        <v>680</v>
      </c>
      <c r="I20" t="s">
        <v>681</v>
      </c>
      <c r="J20" t="s">
        <v>680</v>
      </c>
      <c r="K20">
        <v>1</v>
      </c>
      <c r="L20">
        <v>0</v>
      </c>
    </row>
    <row r="21" spans="1:12" x14ac:dyDescent="0.3">
      <c r="A21">
        <v>125</v>
      </c>
      <c r="B21" t="s">
        <v>21</v>
      </c>
      <c r="C21" t="s">
        <v>90</v>
      </c>
      <c r="D21" t="s">
        <v>90</v>
      </c>
      <c r="E21" t="s">
        <v>467</v>
      </c>
      <c r="F21">
        <v>1</v>
      </c>
      <c r="G21" t="s">
        <v>682</v>
      </c>
      <c r="H21" t="s">
        <v>683</v>
      </c>
      <c r="I21" t="s">
        <v>682</v>
      </c>
      <c r="J21" t="s">
        <v>683</v>
      </c>
      <c r="K21">
        <v>1</v>
      </c>
      <c r="L21">
        <v>1</v>
      </c>
    </row>
    <row r="22" spans="1:12" x14ac:dyDescent="0.3">
      <c r="A22">
        <v>126</v>
      </c>
      <c r="B22" t="s">
        <v>21</v>
      </c>
      <c r="C22" t="s">
        <v>91</v>
      </c>
      <c r="D22" t="s">
        <v>91</v>
      </c>
      <c r="E22" t="s">
        <v>469</v>
      </c>
      <c r="F22">
        <v>1</v>
      </c>
      <c r="G22" t="s">
        <v>684</v>
      </c>
      <c r="H22" t="s">
        <v>685</v>
      </c>
      <c r="I22" t="s">
        <v>686</v>
      </c>
      <c r="J22" t="s">
        <v>685</v>
      </c>
      <c r="K22">
        <v>1</v>
      </c>
      <c r="L22">
        <v>0</v>
      </c>
    </row>
    <row r="23" spans="1:12" x14ac:dyDescent="0.3">
      <c r="A23">
        <v>127</v>
      </c>
      <c r="B23" t="s">
        <v>21</v>
      </c>
      <c r="C23" t="s">
        <v>92</v>
      </c>
      <c r="D23" t="s">
        <v>92</v>
      </c>
      <c r="E23" t="s">
        <v>467</v>
      </c>
      <c r="F23">
        <v>1</v>
      </c>
      <c r="G23" t="s">
        <v>687</v>
      </c>
      <c r="H23" t="s">
        <v>688</v>
      </c>
      <c r="I23" t="s">
        <v>687</v>
      </c>
      <c r="J23" t="s">
        <v>688</v>
      </c>
      <c r="K23">
        <v>1</v>
      </c>
      <c r="L23">
        <v>1</v>
      </c>
    </row>
    <row r="24" spans="1:12" x14ac:dyDescent="0.3">
      <c r="A24">
        <v>128</v>
      </c>
      <c r="B24" t="s">
        <v>21</v>
      </c>
      <c r="C24" t="s">
        <v>93</v>
      </c>
      <c r="D24" t="s">
        <v>93</v>
      </c>
      <c r="E24" t="s">
        <v>469</v>
      </c>
      <c r="F24">
        <v>2</v>
      </c>
      <c r="G24" t="s">
        <v>689</v>
      </c>
      <c r="H24" t="s">
        <v>690</v>
      </c>
      <c r="I24" t="s">
        <v>691</v>
      </c>
      <c r="J24" t="s">
        <v>692</v>
      </c>
      <c r="K24">
        <v>1</v>
      </c>
      <c r="L24">
        <v>0</v>
      </c>
    </row>
    <row r="25" spans="1:12" x14ac:dyDescent="0.3">
      <c r="A25">
        <v>129</v>
      </c>
      <c r="B25" t="s">
        <v>21</v>
      </c>
      <c r="C25" t="s">
        <v>94</v>
      </c>
      <c r="D25" t="s">
        <v>94</v>
      </c>
      <c r="E25" t="s">
        <v>467</v>
      </c>
      <c r="F25">
        <v>2</v>
      </c>
      <c r="G25" t="s">
        <v>693</v>
      </c>
      <c r="H25" t="s">
        <v>694</v>
      </c>
      <c r="I25" t="s">
        <v>693</v>
      </c>
      <c r="J25" t="s">
        <v>694</v>
      </c>
      <c r="K25">
        <v>1</v>
      </c>
      <c r="L25">
        <v>1</v>
      </c>
    </row>
    <row r="26" spans="1:12" x14ac:dyDescent="0.3">
      <c r="A26">
        <v>130</v>
      </c>
      <c r="B26" t="s">
        <v>21</v>
      </c>
      <c r="C26" t="s">
        <v>95</v>
      </c>
      <c r="E26" t="s">
        <v>468</v>
      </c>
      <c r="F26">
        <v>2</v>
      </c>
      <c r="G26" t="s">
        <v>695</v>
      </c>
      <c r="H26" t="s">
        <v>696</v>
      </c>
      <c r="I26" t="e">
        <v>#N/A</v>
      </c>
      <c r="J26" t="e">
        <v>#N/A</v>
      </c>
      <c r="K26">
        <v>0</v>
      </c>
      <c r="L26" t="e">
        <v>#N/A</v>
      </c>
    </row>
    <row r="27" spans="1:12" x14ac:dyDescent="0.3">
      <c r="A27">
        <v>131</v>
      </c>
      <c r="B27" t="s">
        <v>21</v>
      </c>
      <c r="C27" t="s">
        <v>96</v>
      </c>
      <c r="D27" t="s">
        <v>95</v>
      </c>
      <c r="E27" t="s">
        <v>467</v>
      </c>
      <c r="F27">
        <v>2</v>
      </c>
      <c r="G27" t="s">
        <v>697</v>
      </c>
      <c r="H27" t="s">
        <v>698</v>
      </c>
      <c r="I27" t="s">
        <v>697</v>
      </c>
      <c r="J27" t="s">
        <v>698</v>
      </c>
      <c r="K27">
        <v>0</v>
      </c>
      <c r="L27">
        <v>1</v>
      </c>
    </row>
    <row r="28" spans="1:12" x14ac:dyDescent="0.3">
      <c r="A28">
        <v>132</v>
      </c>
      <c r="B28" t="s">
        <v>21</v>
      </c>
      <c r="C28" t="s">
        <v>97</v>
      </c>
      <c r="D28" t="s">
        <v>96</v>
      </c>
      <c r="E28" t="s">
        <v>467</v>
      </c>
      <c r="F28">
        <v>2</v>
      </c>
      <c r="G28" t="s">
        <v>699</v>
      </c>
      <c r="H28" t="s">
        <v>700</v>
      </c>
      <c r="I28" t="s">
        <v>701</v>
      </c>
      <c r="J28" t="s">
        <v>700</v>
      </c>
      <c r="K28">
        <v>0</v>
      </c>
      <c r="L28">
        <v>0</v>
      </c>
    </row>
    <row r="29" spans="1:12" x14ac:dyDescent="0.3">
      <c r="A29">
        <v>133</v>
      </c>
      <c r="B29" t="s">
        <v>21</v>
      </c>
      <c r="C29" t="s">
        <v>98</v>
      </c>
      <c r="D29" t="s">
        <v>97</v>
      </c>
      <c r="E29" t="s">
        <v>467</v>
      </c>
      <c r="F29">
        <v>3</v>
      </c>
      <c r="G29" t="s">
        <v>702</v>
      </c>
      <c r="H29" t="s">
        <v>703</v>
      </c>
      <c r="I29" t="s">
        <v>702</v>
      </c>
      <c r="J29" t="s">
        <v>703</v>
      </c>
      <c r="K29">
        <v>0</v>
      </c>
      <c r="L29">
        <v>1</v>
      </c>
    </row>
    <row r="30" spans="1:12" x14ac:dyDescent="0.3">
      <c r="A30">
        <v>134</v>
      </c>
      <c r="B30" t="s">
        <v>21</v>
      </c>
      <c r="C30" t="s">
        <v>475</v>
      </c>
      <c r="D30" t="s">
        <v>98</v>
      </c>
      <c r="E30" t="s">
        <v>467</v>
      </c>
      <c r="F30">
        <v>3</v>
      </c>
      <c r="G30" t="s">
        <v>704</v>
      </c>
      <c r="H30" t="s">
        <v>705</v>
      </c>
      <c r="I30" t="s">
        <v>704</v>
      </c>
      <c r="J30" t="s">
        <v>705</v>
      </c>
      <c r="K30">
        <v>0</v>
      </c>
      <c r="L30">
        <v>1</v>
      </c>
    </row>
    <row r="31" spans="1:12" x14ac:dyDescent="0.3">
      <c r="A31">
        <v>135</v>
      </c>
      <c r="B31" t="s">
        <v>21</v>
      </c>
      <c r="C31" t="s">
        <v>99</v>
      </c>
      <c r="D31" t="s">
        <v>99</v>
      </c>
      <c r="E31" t="s">
        <v>467</v>
      </c>
      <c r="F31">
        <v>2</v>
      </c>
      <c r="G31" t="s">
        <v>706</v>
      </c>
      <c r="H31" t="s">
        <v>707</v>
      </c>
      <c r="I31" t="s">
        <v>706</v>
      </c>
      <c r="J31" t="s">
        <v>707</v>
      </c>
      <c r="K31">
        <v>1</v>
      </c>
      <c r="L31">
        <v>1</v>
      </c>
    </row>
    <row r="32" spans="1:12" x14ac:dyDescent="0.3">
      <c r="A32">
        <v>136</v>
      </c>
      <c r="B32" t="s">
        <v>21</v>
      </c>
      <c r="C32" t="s">
        <v>100</v>
      </c>
      <c r="D32" t="s">
        <v>100</v>
      </c>
      <c r="E32" t="s">
        <v>467</v>
      </c>
      <c r="F32">
        <v>2</v>
      </c>
      <c r="G32" t="s">
        <v>708</v>
      </c>
      <c r="H32" t="s">
        <v>709</v>
      </c>
      <c r="I32" t="s">
        <v>708</v>
      </c>
      <c r="J32" t="s">
        <v>709</v>
      </c>
      <c r="K32">
        <v>1</v>
      </c>
      <c r="L32">
        <v>1</v>
      </c>
    </row>
    <row r="33" spans="1:12" x14ac:dyDescent="0.3">
      <c r="A33">
        <v>137</v>
      </c>
      <c r="B33" t="s">
        <v>21</v>
      </c>
      <c r="C33" t="s">
        <v>101</v>
      </c>
      <c r="D33" t="s">
        <v>101</v>
      </c>
      <c r="E33" t="s">
        <v>467</v>
      </c>
      <c r="F33">
        <v>3</v>
      </c>
      <c r="G33" t="s">
        <v>710</v>
      </c>
      <c r="H33" t="s">
        <v>711</v>
      </c>
      <c r="I33" t="s">
        <v>710</v>
      </c>
      <c r="J33" t="s">
        <v>711</v>
      </c>
      <c r="K33">
        <v>1</v>
      </c>
      <c r="L33">
        <v>1</v>
      </c>
    </row>
    <row r="34" spans="1:12" x14ac:dyDescent="0.3">
      <c r="A34">
        <v>138</v>
      </c>
      <c r="B34" t="s">
        <v>21</v>
      </c>
      <c r="C34" t="s">
        <v>102</v>
      </c>
      <c r="D34" t="s">
        <v>103</v>
      </c>
      <c r="E34" t="s">
        <v>467</v>
      </c>
      <c r="F34">
        <v>3</v>
      </c>
      <c r="G34" t="s">
        <v>712</v>
      </c>
      <c r="H34" t="s">
        <v>713</v>
      </c>
      <c r="I34" t="s">
        <v>712</v>
      </c>
      <c r="J34" t="s">
        <v>713</v>
      </c>
      <c r="K34">
        <v>0</v>
      </c>
      <c r="L34">
        <v>1</v>
      </c>
    </row>
    <row r="35" spans="1:12" x14ac:dyDescent="0.3">
      <c r="A35">
        <v>139</v>
      </c>
      <c r="B35" t="s">
        <v>21</v>
      </c>
      <c r="C35" t="s">
        <v>103</v>
      </c>
      <c r="D35" t="s">
        <v>102</v>
      </c>
      <c r="E35" t="s">
        <v>467</v>
      </c>
      <c r="F35">
        <v>3</v>
      </c>
      <c r="G35" t="s">
        <v>714</v>
      </c>
      <c r="H35" t="s">
        <v>715</v>
      </c>
      <c r="I35" t="s">
        <v>714</v>
      </c>
      <c r="J35" t="s">
        <v>715</v>
      </c>
      <c r="K35">
        <v>0</v>
      </c>
      <c r="L35">
        <v>1</v>
      </c>
    </row>
    <row r="36" spans="1:12" x14ac:dyDescent="0.3">
      <c r="A36">
        <v>140</v>
      </c>
      <c r="B36" t="s">
        <v>21</v>
      </c>
      <c r="C36" t="s">
        <v>104</v>
      </c>
      <c r="D36" t="s">
        <v>104</v>
      </c>
      <c r="E36" t="s">
        <v>467</v>
      </c>
      <c r="F36">
        <v>3</v>
      </c>
      <c r="G36" t="s">
        <v>716</v>
      </c>
      <c r="H36" t="s">
        <v>717</v>
      </c>
      <c r="I36" t="s">
        <v>716</v>
      </c>
      <c r="J36" t="s">
        <v>717</v>
      </c>
      <c r="K36">
        <v>1</v>
      </c>
      <c r="L36">
        <v>1</v>
      </c>
    </row>
    <row r="37" spans="1:12" x14ac:dyDescent="0.3">
      <c r="A37">
        <v>275</v>
      </c>
      <c r="B37" t="s">
        <v>30</v>
      </c>
      <c r="C37" t="s">
        <v>105</v>
      </c>
      <c r="D37" t="s">
        <v>105</v>
      </c>
      <c r="E37" t="s">
        <v>467</v>
      </c>
      <c r="F37">
        <v>1</v>
      </c>
      <c r="G37" t="s">
        <v>718</v>
      </c>
      <c r="H37" t="s">
        <v>719</v>
      </c>
      <c r="I37" t="s">
        <v>718</v>
      </c>
      <c r="J37" t="s">
        <v>719</v>
      </c>
      <c r="K37">
        <v>1</v>
      </c>
      <c r="L37">
        <v>1</v>
      </c>
    </row>
    <row r="38" spans="1:12" x14ac:dyDescent="0.3">
      <c r="A38">
        <v>276</v>
      </c>
      <c r="B38" t="s">
        <v>30</v>
      </c>
      <c r="C38" t="s">
        <v>106</v>
      </c>
      <c r="D38" t="s">
        <v>106</v>
      </c>
      <c r="E38" t="s">
        <v>467</v>
      </c>
      <c r="F38">
        <v>2</v>
      </c>
      <c r="G38" t="s">
        <v>720</v>
      </c>
      <c r="H38" t="s">
        <v>721</v>
      </c>
      <c r="I38" t="s">
        <v>722</v>
      </c>
      <c r="J38" t="s">
        <v>721</v>
      </c>
      <c r="K38">
        <v>1</v>
      </c>
      <c r="L38">
        <v>0</v>
      </c>
    </row>
    <row r="39" spans="1:12" x14ac:dyDescent="0.3">
      <c r="A39">
        <v>277</v>
      </c>
      <c r="B39" t="s">
        <v>30</v>
      </c>
      <c r="C39" t="s">
        <v>107</v>
      </c>
      <c r="D39" t="s">
        <v>107</v>
      </c>
      <c r="E39" t="s">
        <v>467</v>
      </c>
      <c r="F39">
        <v>2</v>
      </c>
      <c r="G39" t="s">
        <v>723</v>
      </c>
      <c r="H39" t="s">
        <v>724</v>
      </c>
      <c r="I39" t="s">
        <v>723</v>
      </c>
      <c r="J39" t="s">
        <v>724</v>
      </c>
      <c r="K39">
        <v>1</v>
      </c>
      <c r="L39">
        <v>1</v>
      </c>
    </row>
    <row r="40" spans="1:12" x14ac:dyDescent="0.3">
      <c r="A40">
        <v>278</v>
      </c>
      <c r="B40" t="s">
        <v>30</v>
      </c>
      <c r="C40" t="s">
        <v>108</v>
      </c>
      <c r="D40" t="s">
        <v>108</v>
      </c>
      <c r="E40" t="s">
        <v>467</v>
      </c>
      <c r="F40">
        <v>2</v>
      </c>
      <c r="G40" t="s">
        <v>725</v>
      </c>
      <c r="H40" t="s">
        <v>726</v>
      </c>
      <c r="I40" t="s">
        <v>727</v>
      </c>
      <c r="J40" t="s">
        <v>726</v>
      </c>
      <c r="K40">
        <v>1</v>
      </c>
      <c r="L40">
        <v>0</v>
      </c>
    </row>
    <row r="41" spans="1:12" x14ac:dyDescent="0.3">
      <c r="A41">
        <v>279</v>
      </c>
      <c r="B41" t="s">
        <v>30</v>
      </c>
      <c r="C41" t="s">
        <v>109</v>
      </c>
      <c r="E41" t="s">
        <v>468</v>
      </c>
      <c r="F41">
        <v>2</v>
      </c>
      <c r="G41" t="s">
        <v>728</v>
      </c>
      <c r="H41" t="s">
        <v>729</v>
      </c>
      <c r="I41" t="e">
        <v>#N/A</v>
      </c>
      <c r="J41" t="e">
        <v>#N/A</v>
      </c>
      <c r="K41">
        <v>0</v>
      </c>
      <c r="L41" t="e">
        <v>#N/A</v>
      </c>
    </row>
    <row r="42" spans="1:12" x14ac:dyDescent="0.3">
      <c r="A42">
        <v>280</v>
      </c>
      <c r="B42" t="s">
        <v>30</v>
      </c>
      <c r="C42" t="s">
        <v>110</v>
      </c>
      <c r="D42" t="s">
        <v>109</v>
      </c>
      <c r="E42" t="s">
        <v>467</v>
      </c>
      <c r="F42">
        <v>2</v>
      </c>
      <c r="G42" t="s">
        <v>730</v>
      </c>
      <c r="H42" t="s">
        <v>731</v>
      </c>
      <c r="I42" t="s">
        <v>730</v>
      </c>
      <c r="J42" t="s">
        <v>731</v>
      </c>
      <c r="K42">
        <v>0</v>
      </c>
      <c r="L42">
        <v>1</v>
      </c>
    </row>
    <row r="43" spans="1:12" x14ac:dyDescent="0.3">
      <c r="A43">
        <v>281</v>
      </c>
      <c r="B43" t="s">
        <v>30</v>
      </c>
      <c r="C43" t="s">
        <v>111</v>
      </c>
      <c r="D43" t="s">
        <v>110</v>
      </c>
      <c r="E43" t="s">
        <v>467</v>
      </c>
      <c r="F43">
        <v>2</v>
      </c>
      <c r="G43" t="s">
        <v>732</v>
      </c>
      <c r="H43" t="s">
        <v>733</v>
      </c>
      <c r="I43" t="s">
        <v>732</v>
      </c>
      <c r="J43" t="s">
        <v>733</v>
      </c>
      <c r="K43">
        <v>0</v>
      </c>
      <c r="L43">
        <v>1</v>
      </c>
    </row>
    <row r="44" spans="1:12" x14ac:dyDescent="0.3">
      <c r="A44">
        <v>282</v>
      </c>
      <c r="B44" t="s">
        <v>30</v>
      </c>
      <c r="C44" t="s">
        <v>112</v>
      </c>
      <c r="D44" t="s">
        <v>111</v>
      </c>
      <c r="E44" t="s">
        <v>467</v>
      </c>
      <c r="F44">
        <v>3</v>
      </c>
      <c r="G44" t="s">
        <v>734</v>
      </c>
      <c r="H44" t="s">
        <v>735</v>
      </c>
      <c r="I44" t="s">
        <v>734</v>
      </c>
      <c r="J44" t="s">
        <v>735</v>
      </c>
      <c r="K44">
        <v>0</v>
      </c>
      <c r="L44">
        <v>1</v>
      </c>
    </row>
    <row r="45" spans="1:12" x14ac:dyDescent="0.3">
      <c r="A45">
        <v>283</v>
      </c>
      <c r="B45" t="s">
        <v>30</v>
      </c>
      <c r="C45" t="s">
        <v>113</v>
      </c>
      <c r="D45" t="s">
        <v>112</v>
      </c>
      <c r="E45" t="s">
        <v>467</v>
      </c>
      <c r="F45">
        <v>3</v>
      </c>
      <c r="G45" t="s">
        <v>736</v>
      </c>
      <c r="H45" t="s">
        <v>737</v>
      </c>
      <c r="I45" t="s">
        <v>736</v>
      </c>
      <c r="J45" t="s">
        <v>737</v>
      </c>
      <c r="K45">
        <v>0</v>
      </c>
      <c r="L45">
        <v>1</v>
      </c>
    </row>
    <row r="46" spans="1:12" x14ac:dyDescent="0.3">
      <c r="A46">
        <v>284</v>
      </c>
      <c r="B46" t="s">
        <v>30</v>
      </c>
      <c r="C46" t="s">
        <v>114</v>
      </c>
      <c r="D46" t="s">
        <v>113</v>
      </c>
      <c r="E46" t="s">
        <v>469</v>
      </c>
      <c r="F46">
        <v>3</v>
      </c>
      <c r="G46" t="s">
        <v>738</v>
      </c>
      <c r="H46" t="s">
        <v>739</v>
      </c>
      <c r="I46" t="s">
        <v>740</v>
      </c>
      <c r="J46" t="s">
        <v>741</v>
      </c>
      <c r="K46">
        <v>0</v>
      </c>
      <c r="L46">
        <v>0</v>
      </c>
    </row>
    <row r="47" spans="1:12" x14ac:dyDescent="0.3">
      <c r="A47">
        <v>285</v>
      </c>
      <c r="B47" t="s">
        <v>30</v>
      </c>
      <c r="C47" t="s">
        <v>476</v>
      </c>
      <c r="D47" t="s">
        <v>114</v>
      </c>
      <c r="E47" t="s">
        <v>467</v>
      </c>
      <c r="F47">
        <v>3</v>
      </c>
      <c r="G47" t="s">
        <v>742</v>
      </c>
      <c r="H47" t="s">
        <v>743</v>
      </c>
      <c r="I47" t="s">
        <v>744</v>
      </c>
      <c r="J47" t="s">
        <v>745</v>
      </c>
      <c r="K47">
        <v>0</v>
      </c>
      <c r="L47">
        <v>0</v>
      </c>
    </row>
    <row r="48" spans="1:12" x14ac:dyDescent="0.3">
      <c r="A48">
        <v>286</v>
      </c>
      <c r="B48" t="s">
        <v>30</v>
      </c>
      <c r="C48" t="s">
        <v>115</v>
      </c>
      <c r="E48" t="s">
        <v>468</v>
      </c>
      <c r="F48">
        <v>1</v>
      </c>
      <c r="G48" t="s">
        <v>746</v>
      </c>
      <c r="H48" t="s">
        <v>747</v>
      </c>
      <c r="I48" t="e">
        <v>#N/A</v>
      </c>
      <c r="J48" t="e">
        <v>#N/A</v>
      </c>
      <c r="K48">
        <v>0</v>
      </c>
      <c r="L48" t="e">
        <v>#N/A</v>
      </c>
    </row>
    <row r="49" spans="1:12" x14ac:dyDescent="0.3">
      <c r="A49">
        <v>287</v>
      </c>
      <c r="B49" t="s">
        <v>30</v>
      </c>
      <c r="C49" t="s">
        <v>116</v>
      </c>
      <c r="D49" t="s">
        <v>115</v>
      </c>
      <c r="E49" t="s">
        <v>467</v>
      </c>
      <c r="F49">
        <v>1</v>
      </c>
      <c r="G49" t="s">
        <v>748</v>
      </c>
      <c r="H49" t="s">
        <v>749</v>
      </c>
      <c r="I49" t="s">
        <v>748</v>
      </c>
      <c r="J49" t="s">
        <v>749</v>
      </c>
      <c r="K49">
        <v>0</v>
      </c>
      <c r="L49">
        <v>1</v>
      </c>
    </row>
    <row r="50" spans="1:12" x14ac:dyDescent="0.3">
      <c r="A50">
        <v>288</v>
      </c>
      <c r="B50" t="s">
        <v>30</v>
      </c>
      <c r="C50" t="s">
        <v>117</v>
      </c>
      <c r="D50" t="s">
        <v>118</v>
      </c>
      <c r="E50" t="s">
        <v>467</v>
      </c>
      <c r="F50">
        <v>2</v>
      </c>
      <c r="G50" t="s">
        <v>750</v>
      </c>
      <c r="H50" t="s">
        <v>751</v>
      </c>
      <c r="I50" t="s">
        <v>750</v>
      </c>
      <c r="J50" t="s">
        <v>751</v>
      </c>
      <c r="K50">
        <v>0</v>
      </c>
      <c r="L50">
        <v>1</v>
      </c>
    </row>
    <row r="51" spans="1:12" x14ac:dyDescent="0.3">
      <c r="A51">
        <v>289</v>
      </c>
      <c r="B51" t="s">
        <v>30</v>
      </c>
      <c r="C51" t="s">
        <v>118</v>
      </c>
      <c r="D51" t="s">
        <v>116</v>
      </c>
      <c r="E51" t="s">
        <v>477</v>
      </c>
      <c r="F51">
        <v>2</v>
      </c>
      <c r="G51" t="s">
        <v>752</v>
      </c>
      <c r="H51" t="s">
        <v>753</v>
      </c>
      <c r="I51" t="s">
        <v>754</v>
      </c>
      <c r="J51" t="s">
        <v>755</v>
      </c>
      <c r="K51">
        <v>0</v>
      </c>
      <c r="L51">
        <v>0</v>
      </c>
    </row>
    <row r="52" spans="1:12" x14ac:dyDescent="0.3">
      <c r="A52">
        <v>290</v>
      </c>
      <c r="B52" t="s">
        <v>30</v>
      </c>
      <c r="C52" t="s">
        <v>119</v>
      </c>
      <c r="D52" t="s">
        <v>117</v>
      </c>
      <c r="E52" t="s">
        <v>467</v>
      </c>
      <c r="F52">
        <v>2</v>
      </c>
      <c r="G52" t="s">
        <v>756</v>
      </c>
      <c r="H52" t="s">
        <v>757</v>
      </c>
      <c r="I52" t="s">
        <v>756</v>
      </c>
      <c r="J52" t="s">
        <v>757</v>
      </c>
      <c r="K52">
        <v>0</v>
      </c>
      <c r="L52">
        <v>1</v>
      </c>
    </row>
    <row r="53" spans="1:12" x14ac:dyDescent="0.3">
      <c r="A53">
        <v>291</v>
      </c>
      <c r="B53" t="s">
        <v>30</v>
      </c>
      <c r="C53" t="s">
        <v>120</v>
      </c>
      <c r="E53" t="s">
        <v>468</v>
      </c>
      <c r="F53">
        <v>2</v>
      </c>
      <c r="G53" t="s">
        <v>758</v>
      </c>
      <c r="H53" t="s">
        <v>759</v>
      </c>
      <c r="I53" t="e">
        <v>#N/A</v>
      </c>
      <c r="J53" t="e">
        <v>#N/A</v>
      </c>
      <c r="K53">
        <v>0</v>
      </c>
      <c r="L53" t="e">
        <v>#N/A</v>
      </c>
    </row>
    <row r="54" spans="1:12" x14ac:dyDescent="0.3">
      <c r="A54">
        <v>292</v>
      </c>
      <c r="B54" t="s">
        <v>30</v>
      </c>
      <c r="C54" t="s">
        <v>121</v>
      </c>
      <c r="D54" t="s">
        <v>120</v>
      </c>
      <c r="E54" t="s">
        <v>467</v>
      </c>
      <c r="F54">
        <v>2</v>
      </c>
      <c r="G54" t="s">
        <v>760</v>
      </c>
      <c r="H54" t="s">
        <v>761</v>
      </c>
      <c r="I54" t="s">
        <v>760</v>
      </c>
      <c r="J54" t="s">
        <v>761</v>
      </c>
      <c r="K54">
        <v>0</v>
      </c>
      <c r="L54">
        <v>1</v>
      </c>
    </row>
    <row r="55" spans="1:12" x14ac:dyDescent="0.3">
      <c r="A55">
        <v>293</v>
      </c>
      <c r="B55" t="s">
        <v>30</v>
      </c>
      <c r="C55" t="s">
        <v>122</v>
      </c>
      <c r="D55" t="s">
        <v>121</v>
      </c>
      <c r="E55" t="s">
        <v>467</v>
      </c>
      <c r="F55">
        <v>3</v>
      </c>
      <c r="G55" t="s">
        <v>762</v>
      </c>
      <c r="H55" t="s">
        <v>763</v>
      </c>
      <c r="I55" t="s">
        <v>762</v>
      </c>
      <c r="J55" t="s">
        <v>763</v>
      </c>
      <c r="K55">
        <v>0</v>
      </c>
      <c r="L55">
        <v>1</v>
      </c>
    </row>
    <row r="56" spans="1:12" x14ac:dyDescent="0.3">
      <c r="A56">
        <v>294</v>
      </c>
      <c r="B56" t="s">
        <v>30</v>
      </c>
      <c r="C56" t="s">
        <v>123</v>
      </c>
      <c r="D56" t="s">
        <v>122</v>
      </c>
      <c r="E56" t="s">
        <v>477</v>
      </c>
      <c r="F56">
        <v>3</v>
      </c>
      <c r="G56" t="s">
        <v>764</v>
      </c>
      <c r="H56" t="s">
        <v>765</v>
      </c>
      <c r="I56" t="s">
        <v>766</v>
      </c>
      <c r="J56" t="s">
        <v>767</v>
      </c>
      <c r="K56">
        <v>0</v>
      </c>
      <c r="L56">
        <v>0</v>
      </c>
    </row>
    <row r="57" spans="1:12" x14ac:dyDescent="0.3">
      <c r="A57">
        <v>295</v>
      </c>
      <c r="B57" t="s">
        <v>30</v>
      </c>
      <c r="C57" t="s">
        <v>124</v>
      </c>
      <c r="D57" t="s">
        <v>123</v>
      </c>
      <c r="E57" t="s">
        <v>477</v>
      </c>
      <c r="F57">
        <v>3</v>
      </c>
      <c r="G57" t="s">
        <v>768</v>
      </c>
      <c r="H57" t="s">
        <v>769</v>
      </c>
      <c r="I57" t="s">
        <v>770</v>
      </c>
      <c r="J57" t="s">
        <v>771</v>
      </c>
      <c r="K57">
        <v>0</v>
      </c>
      <c r="L57">
        <v>0</v>
      </c>
    </row>
    <row r="58" spans="1:12" x14ac:dyDescent="0.3">
      <c r="A58">
        <v>296</v>
      </c>
      <c r="B58" t="s">
        <v>30</v>
      </c>
      <c r="C58" t="s">
        <v>125</v>
      </c>
      <c r="D58" t="s">
        <v>125</v>
      </c>
      <c r="E58" t="s">
        <v>467</v>
      </c>
      <c r="F58">
        <v>3</v>
      </c>
      <c r="G58" t="s">
        <v>772</v>
      </c>
      <c r="H58" t="s">
        <v>773</v>
      </c>
      <c r="I58" t="s">
        <v>774</v>
      </c>
      <c r="J58" t="s">
        <v>773</v>
      </c>
      <c r="K58">
        <v>0</v>
      </c>
      <c r="L58">
        <v>0</v>
      </c>
    </row>
    <row r="59" spans="1:12" x14ac:dyDescent="0.3">
      <c r="A59">
        <v>297</v>
      </c>
      <c r="B59" t="s">
        <v>30</v>
      </c>
      <c r="C59" t="s">
        <v>126</v>
      </c>
      <c r="D59" t="s">
        <v>126</v>
      </c>
      <c r="E59" t="s">
        <v>467</v>
      </c>
      <c r="F59">
        <v>3</v>
      </c>
      <c r="G59" t="s">
        <v>775</v>
      </c>
      <c r="H59" t="s">
        <v>776</v>
      </c>
      <c r="I59" t="s">
        <v>775</v>
      </c>
      <c r="J59" t="s">
        <v>776</v>
      </c>
      <c r="K59">
        <v>0</v>
      </c>
      <c r="L59">
        <v>1</v>
      </c>
    </row>
    <row r="60" spans="1:12" x14ac:dyDescent="0.3">
      <c r="A60">
        <v>298</v>
      </c>
      <c r="B60" t="s">
        <v>30</v>
      </c>
      <c r="C60" t="s">
        <v>127</v>
      </c>
      <c r="D60" t="s">
        <v>127</v>
      </c>
      <c r="E60" t="s">
        <v>478</v>
      </c>
      <c r="F60">
        <v>1</v>
      </c>
      <c r="G60" t="s">
        <v>777</v>
      </c>
      <c r="H60" t="s">
        <v>778</v>
      </c>
      <c r="I60" t="s">
        <v>779</v>
      </c>
      <c r="J60" t="s">
        <v>780</v>
      </c>
      <c r="K60">
        <v>0</v>
      </c>
      <c r="L60">
        <v>0</v>
      </c>
    </row>
    <row r="61" spans="1:12" x14ac:dyDescent="0.3">
      <c r="A61">
        <v>299</v>
      </c>
      <c r="B61" t="s">
        <v>30</v>
      </c>
      <c r="C61" t="s">
        <v>128</v>
      </c>
      <c r="E61" t="s">
        <v>468</v>
      </c>
      <c r="F61">
        <v>1</v>
      </c>
      <c r="G61" t="s">
        <v>781</v>
      </c>
      <c r="H61" t="e">
        <v>#N/A</v>
      </c>
      <c r="I61" t="e">
        <v>#N/A</v>
      </c>
      <c r="J61" t="e">
        <v>#N/A</v>
      </c>
      <c r="K61">
        <v>0</v>
      </c>
      <c r="L61" t="e">
        <v>#N/A</v>
      </c>
    </row>
    <row r="62" spans="1:12" x14ac:dyDescent="0.3">
      <c r="A62">
        <v>300</v>
      </c>
      <c r="B62" t="s">
        <v>30</v>
      </c>
      <c r="C62" t="s">
        <v>129</v>
      </c>
      <c r="D62" t="s">
        <v>129</v>
      </c>
      <c r="E62" t="s">
        <v>467</v>
      </c>
      <c r="F62">
        <v>2</v>
      </c>
      <c r="G62" t="s">
        <v>782</v>
      </c>
      <c r="H62" t="s">
        <v>783</v>
      </c>
      <c r="I62" t="s">
        <v>782</v>
      </c>
      <c r="J62" t="s">
        <v>783</v>
      </c>
      <c r="K62">
        <v>0</v>
      </c>
      <c r="L62">
        <v>1</v>
      </c>
    </row>
    <row r="63" spans="1:12" x14ac:dyDescent="0.3">
      <c r="A63">
        <v>301</v>
      </c>
      <c r="B63" t="s">
        <v>30</v>
      </c>
      <c r="C63" t="s">
        <v>130</v>
      </c>
      <c r="D63" t="s">
        <v>130</v>
      </c>
      <c r="E63" t="s">
        <v>467</v>
      </c>
      <c r="F63">
        <v>2</v>
      </c>
      <c r="G63" t="s">
        <v>784</v>
      </c>
      <c r="H63" t="s">
        <v>785</v>
      </c>
      <c r="I63" t="s">
        <v>784</v>
      </c>
      <c r="J63" t="s">
        <v>785</v>
      </c>
      <c r="K63">
        <v>0</v>
      </c>
      <c r="L63">
        <v>1</v>
      </c>
    </row>
    <row r="64" spans="1:12" x14ac:dyDescent="0.3">
      <c r="A64">
        <v>302</v>
      </c>
      <c r="B64" t="s">
        <v>30</v>
      </c>
      <c r="C64" t="s">
        <v>131</v>
      </c>
      <c r="D64" t="s">
        <v>131</v>
      </c>
      <c r="E64" t="s">
        <v>469</v>
      </c>
      <c r="F64">
        <v>2</v>
      </c>
      <c r="G64" t="s">
        <v>786</v>
      </c>
      <c r="H64" t="s">
        <v>787</v>
      </c>
      <c r="I64" t="s">
        <v>788</v>
      </c>
      <c r="J64" t="s">
        <v>789</v>
      </c>
      <c r="K64">
        <v>0</v>
      </c>
      <c r="L64">
        <v>0</v>
      </c>
    </row>
    <row r="65" spans="1:12" x14ac:dyDescent="0.3">
      <c r="A65">
        <v>303</v>
      </c>
      <c r="B65" t="s">
        <v>30</v>
      </c>
      <c r="C65" t="s">
        <v>132</v>
      </c>
      <c r="D65" t="s">
        <v>132</v>
      </c>
      <c r="E65" t="s">
        <v>467</v>
      </c>
      <c r="F65">
        <v>2</v>
      </c>
      <c r="G65" t="s">
        <v>790</v>
      </c>
      <c r="H65" t="s">
        <v>791</v>
      </c>
      <c r="I65" t="s">
        <v>790</v>
      </c>
      <c r="J65" t="s">
        <v>791</v>
      </c>
      <c r="K65">
        <v>0</v>
      </c>
      <c r="L65">
        <v>1</v>
      </c>
    </row>
    <row r="66" spans="1:12" x14ac:dyDescent="0.3">
      <c r="A66">
        <v>304</v>
      </c>
      <c r="B66" t="s">
        <v>30</v>
      </c>
      <c r="C66" t="s">
        <v>133</v>
      </c>
      <c r="D66" t="s">
        <v>133</v>
      </c>
      <c r="E66" t="s">
        <v>467</v>
      </c>
      <c r="F66">
        <v>2</v>
      </c>
      <c r="G66" t="s">
        <v>792</v>
      </c>
      <c r="H66" t="s">
        <v>793</v>
      </c>
      <c r="I66" t="s">
        <v>792</v>
      </c>
      <c r="J66" t="s">
        <v>793</v>
      </c>
      <c r="K66">
        <v>0</v>
      </c>
      <c r="L66">
        <v>1</v>
      </c>
    </row>
    <row r="67" spans="1:12" x14ac:dyDescent="0.3">
      <c r="A67">
        <v>305</v>
      </c>
      <c r="B67" t="s">
        <v>30</v>
      </c>
      <c r="C67" t="s">
        <v>134</v>
      </c>
      <c r="D67" t="s">
        <v>134</v>
      </c>
      <c r="E67" t="s">
        <v>469</v>
      </c>
      <c r="F67">
        <v>2</v>
      </c>
      <c r="G67" t="s">
        <v>794</v>
      </c>
      <c r="H67" t="s">
        <v>795</v>
      </c>
      <c r="I67" t="s">
        <v>796</v>
      </c>
      <c r="J67" t="s">
        <v>797</v>
      </c>
      <c r="K67">
        <v>0</v>
      </c>
      <c r="L67">
        <v>0</v>
      </c>
    </row>
    <row r="68" spans="1:12" x14ac:dyDescent="0.3">
      <c r="A68">
        <v>306</v>
      </c>
      <c r="B68" t="s">
        <v>30</v>
      </c>
      <c r="C68" t="s">
        <v>135</v>
      </c>
      <c r="E68" t="s">
        <v>468</v>
      </c>
      <c r="F68">
        <v>2</v>
      </c>
      <c r="G68" t="s">
        <v>798</v>
      </c>
      <c r="H68" t="s">
        <v>799</v>
      </c>
      <c r="I68" t="e">
        <v>#N/A</v>
      </c>
      <c r="J68" t="e">
        <v>#N/A</v>
      </c>
      <c r="K68">
        <v>0</v>
      </c>
      <c r="L68" t="e">
        <v>#N/A</v>
      </c>
    </row>
    <row r="69" spans="1:12" x14ac:dyDescent="0.3">
      <c r="A69">
        <v>307</v>
      </c>
      <c r="B69" t="s">
        <v>30</v>
      </c>
      <c r="C69" t="s">
        <v>136</v>
      </c>
      <c r="E69" t="s">
        <v>468</v>
      </c>
      <c r="F69">
        <v>2</v>
      </c>
      <c r="G69" t="s">
        <v>800</v>
      </c>
      <c r="H69" t="s">
        <v>801</v>
      </c>
      <c r="I69" t="e">
        <v>#N/A</v>
      </c>
      <c r="J69" t="e">
        <v>#N/A</v>
      </c>
      <c r="K69">
        <v>0</v>
      </c>
      <c r="L69" t="e">
        <v>#N/A</v>
      </c>
    </row>
    <row r="70" spans="1:12" x14ac:dyDescent="0.3">
      <c r="A70">
        <v>308</v>
      </c>
      <c r="B70" t="s">
        <v>30</v>
      </c>
      <c r="C70" t="s">
        <v>479</v>
      </c>
      <c r="E70" t="s">
        <v>468</v>
      </c>
      <c r="F70">
        <v>2</v>
      </c>
      <c r="G70" t="s">
        <v>802</v>
      </c>
      <c r="H70" t="s">
        <v>803</v>
      </c>
      <c r="I70" t="e">
        <v>#N/A</v>
      </c>
      <c r="J70" t="e">
        <v>#N/A</v>
      </c>
      <c r="K70">
        <v>0</v>
      </c>
      <c r="L70" t="e">
        <v>#N/A</v>
      </c>
    </row>
    <row r="71" spans="1:12" x14ac:dyDescent="0.3">
      <c r="A71">
        <v>309</v>
      </c>
      <c r="B71" t="s">
        <v>30</v>
      </c>
      <c r="C71" t="s">
        <v>480</v>
      </c>
      <c r="D71" t="s">
        <v>135</v>
      </c>
      <c r="E71" t="s">
        <v>467</v>
      </c>
      <c r="F71">
        <v>3</v>
      </c>
      <c r="G71" t="s">
        <v>804</v>
      </c>
      <c r="H71" t="s">
        <v>805</v>
      </c>
      <c r="I71" t="s">
        <v>804</v>
      </c>
      <c r="J71" t="s">
        <v>805</v>
      </c>
      <c r="K71">
        <v>0</v>
      </c>
      <c r="L71">
        <v>1</v>
      </c>
    </row>
    <row r="72" spans="1:12" x14ac:dyDescent="0.3">
      <c r="A72">
        <v>310</v>
      </c>
      <c r="B72" t="s">
        <v>30</v>
      </c>
      <c r="C72" t="s">
        <v>481</v>
      </c>
      <c r="D72" t="s">
        <v>136</v>
      </c>
      <c r="E72" t="s">
        <v>469</v>
      </c>
      <c r="F72">
        <v>3</v>
      </c>
      <c r="G72" t="s">
        <v>806</v>
      </c>
      <c r="H72" t="s">
        <v>807</v>
      </c>
      <c r="I72" t="s">
        <v>808</v>
      </c>
      <c r="J72" t="s">
        <v>809</v>
      </c>
      <c r="K72">
        <v>0</v>
      </c>
      <c r="L72">
        <v>0</v>
      </c>
    </row>
    <row r="73" spans="1:12" x14ac:dyDescent="0.3">
      <c r="A73">
        <v>311</v>
      </c>
      <c r="B73" t="s">
        <v>30</v>
      </c>
      <c r="C73" t="s">
        <v>137</v>
      </c>
      <c r="D73" t="s">
        <v>137</v>
      </c>
      <c r="E73" t="s">
        <v>469</v>
      </c>
      <c r="F73">
        <v>2</v>
      </c>
      <c r="G73" t="s">
        <v>810</v>
      </c>
      <c r="H73" t="s">
        <v>811</v>
      </c>
      <c r="I73" t="s">
        <v>812</v>
      </c>
      <c r="J73" t="s">
        <v>813</v>
      </c>
      <c r="K73">
        <v>0</v>
      </c>
      <c r="L73">
        <v>0</v>
      </c>
    </row>
    <row r="74" spans="1:12" x14ac:dyDescent="0.3">
      <c r="A74">
        <v>312</v>
      </c>
      <c r="B74" t="s">
        <v>30</v>
      </c>
      <c r="C74" t="s">
        <v>138</v>
      </c>
      <c r="D74" t="s">
        <v>138</v>
      </c>
      <c r="E74" t="s">
        <v>469</v>
      </c>
      <c r="F74">
        <v>2</v>
      </c>
      <c r="G74" t="s">
        <v>814</v>
      </c>
      <c r="H74" t="s">
        <v>815</v>
      </c>
      <c r="I74" t="s">
        <v>816</v>
      </c>
      <c r="J74" t="s">
        <v>817</v>
      </c>
      <c r="K74">
        <v>0</v>
      </c>
      <c r="L74">
        <v>0</v>
      </c>
    </row>
    <row r="75" spans="1:12" x14ac:dyDescent="0.3">
      <c r="A75">
        <v>313</v>
      </c>
      <c r="B75" t="s">
        <v>30</v>
      </c>
      <c r="C75" t="s">
        <v>139</v>
      </c>
      <c r="D75" t="s">
        <v>139</v>
      </c>
      <c r="E75" t="s">
        <v>469</v>
      </c>
      <c r="F75">
        <v>2</v>
      </c>
      <c r="G75" t="s">
        <v>818</v>
      </c>
      <c r="H75" t="s">
        <v>819</v>
      </c>
      <c r="I75" t="s">
        <v>820</v>
      </c>
      <c r="J75" t="s">
        <v>821</v>
      </c>
      <c r="K75">
        <v>0</v>
      </c>
      <c r="L75">
        <v>0</v>
      </c>
    </row>
    <row r="76" spans="1:12" x14ac:dyDescent="0.3">
      <c r="A76">
        <v>314</v>
      </c>
      <c r="B76" t="s">
        <v>30</v>
      </c>
      <c r="C76" t="s">
        <v>140</v>
      </c>
      <c r="D76" t="s">
        <v>140</v>
      </c>
      <c r="E76" t="s">
        <v>467</v>
      </c>
      <c r="F76">
        <v>3</v>
      </c>
      <c r="G76" t="s">
        <v>822</v>
      </c>
      <c r="H76" t="s">
        <v>823</v>
      </c>
      <c r="I76" t="s">
        <v>822</v>
      </c>
      <c r="J76" t="s">
        <v>823</v>
      </c>
      <c r="K76">
        <v>0</v>
      </c>
      <c r="L76">
        <v>1</v>
      </c>
    </row>
    <row r="77" spans="1:12" x14ac:dyDescent="0.3">
      <c r="A77">
        <v>315</v>
      </c>
      <c r="B77" t="s">
        <v>30</v>
      </c>
      <c r="C77" t="s">
        <v>141</v>
      </c>
      <c r="D77" t="s">
        <v>141</v>
      </c>
      <c r="E77" t="s">
        <v>467</v>
      </c>
      <c r="F77">
        <v>3</v>
      </c>
      <c r="G77" t="s">
        <v>824</v>
      </c>
      <c r="H77" t="s">
        <v>825</v>
      </c>
      <c r="I77" t="s">
        <v>824</v>
      </c>
      <c r="J77" t="s">
        <v>825</v>
      </c>
      <c r="K77">
        <v>0</v>
      </c>
      <c r="L77">
        <v>1</v>
      </c>
    </row>
    <row r="78" spans="1:12" x14ac:dyDescent="0.3">
      <c r="A78">
        <v>316</v>
      </c>
      <c r="B78" t="s">
        <v>30</v>
      </c>
      <c r="C78" t="s">
        <v>142</v>
      </c>
      <c r="D78" t="s">
        <v>142</v>
      </c>
      <c r="E78" t="s">
        <v>467</v>
      </c>
      <c r="F78">
        <v>3</v>
      </c>
      <c r="G78" t="s">
        <v>826</v>
      </c>
      <c r="H78" t="s">
        <v>827</v>
      </c>
      <c r="I78" t="s">
        <v>826</v>
      </c>
      <c r="J78" t="s">
        <v>827</v>
      </c>
      <c r="K78">
        <v>0</v>
      </c>
      <c r="L78">
        <v>1</v>
      </c>
    </row>
    <row r="79" spans="1:12" x14ac:dyDescent="0.3">
      <c r="A79">
        <v>317</v>
      </c>
      <c r="B79" t="s">
        <v>30</v>
      </c>
      <c r="C79" t="s">
        <v>143</v>
      </c>
      <c r="D79" t="s">
        <v>143</v>
      </c>
      <c r="E79" t="s">
        <v>467</v>
      </c>
      <c r="F79">
        <v>3</v>
      </c>
      <c r="G79" t="s">
        <v>828</v>
      </c>
      <c r="H79" t="s">
        <v>829</v>
      </c>
      <c r="I79" t="s">
        <v>828</v>
      </c>
      <c r="J79" t="s">
        <v>829</v>
      </c>
      <c r="K79">
        <v>0</v>
      </c>
      <c r="L79">
        <v>1</v>
      </c>
    </row>
    <row r="80" spans="1:12" x14ac:dyDescent="0.3">
      <c r="A80">
        <v>318</v>
      </c>
      <c r="B80" t="s">
        <v>30</v>
      </c>
      <c r="C80" t="s">
        <v>144</v>
      </c>
      <c r="D80" t="s">
        <v>144</v>
      </c>
      <c r="E80" t="s">
        <v>467</v>
      </c>
      <c r="F80">
        <v>3</v>
      </c>
      <c r="G80" t="s">
        <v>830</v>
      </c>
      <c r="H80" t="s">
        <v>831</v>
      </c>
      <c r="I80" t="s">
        <v>830</v>
      </c>
      <c r="J80" t="s">
        <v>831</v>
      </c>
      <c r="K80">
        <v>0</v>
      </c>
      <c r="L80">
        <v>1</v>
      </c>
    </row>
    <row r="81" spans="1:12" x14ac:dyDescent="0.3">
      <c r="A81">
        <v>319</v>
      </c>
      <c r="B81" t="s">
        <v>30</v>
      </c>
      <c r="C81" t="s">
        <v>145</v>
      </c>
      <c r="D81" t="s">
        <v>145</v>
      </c>
      <c r="E81" t="s">
        <v>467</v>
      </c>
      <c r="F81">
        <v>1</v>
      </c>
      <c r="G81" t="s">
        <v>832</v>
      </c>
      <c r="H81" t="s">
        <v>833</v>
      </c>
      <c r="I81" t="s">
        <v>832</v>
      </c>
      <c r="J81" t="s">
        <v>833</v>
      </c>
      <c r="K81">
        <v>0</v>
      </c>
      <c r="L81">
        <v>1</v>
      </c>
    </row>
    <row r="82" spans="1:12" x14ac:dyDescent="0.3">
      <c r="A82">
        <v>320</v>
      </c>
      <c r="B82" t="s">
        <v>30</v>
      </c>
      <c r="C82" t="s">
        <v>146</v>
      </c>
      <c r="D82" t="s">
        <v>146</v>
      </c>
      <c r="E82" t="s">
        <v>469</v>
      </c>
      <c r="F82">
        <v>2</v>
      </c>
      <c r="G82" t="s">
        <v>834</v>
      </c>
      <c r="H82" t="s">
        <v>835</v>
      </c>
      <c r="I82" t="s">
        <v>836</v>
      </c>
      <c r="J82" t="s">
        <v>837</v>
      </c>
      <c r="K82">
        <v>0</v>
      </c>
      <c r="L82">
        <v>0</v>
      </c>
    </row>
    <row r="83" spans="1:12" x14ac:dyDescent="0.3">
      <c r="A83">
        <v>321</v>
      </c>
      <c r="B83" t="s">
        <v>30</v>
      </c>
      <c r="C83" t="s">
        <v>147</v>
      </c>
      <c r="D83" t="s">
        <v>147</v>
      </c>
      <c r="E83" t="s">
        <v>469</v>
      </c>
      <c r="F83">
        <v>2</v>
      </c>
      <c r="G83" t="s">
        <v>838</v>
      </c>
      <c r="H83" t="s">
        <v>839</v>
      </c>
      <c r="I83" t="s">
        <v>840</v>
      </c>
      <c r="J83" t="s">
        <v>841</v>
      </c>
      <c r="K83">
        <v>0</v>
      </c>
      <c r="L83">
        <v>0</v>
      </c>
    </row>
    <row r="84" spans="1:12" x14ac:dyDescent="0.3">
      <c r="A84">
        <v>322</v>
      </c>
      <c r="B84" t="s">
        <v>30</v>
      </c>
      <c r="C84" t="s">
        <v>148</v>
      </c>
      <c r="D84" t="s">
        <v>148</v>
      </c>
      <c r="E84" t="s">
        <v>469</v>
      </c>
      <c r="F84">
        <v>2</v>
      </c>
      <c r="G84" t="s">
        <v>842</v>
      </c>
      <c r="H84" t="s">
        <v>843</v>
      </c>
      <c r="I84" t="s">
        <v>844</v>
      </c>
      <c r="J84" t="s">
        <v>845</v>
      </c>
      <c r="K84">
        <v>0</v>
      </c>
      <c r="L84">
        <v>0</v>
      </c>
    </row>
    <row r="85" spans="1:12" x14ac:dyDescent="0.3">
      <c r="A85">
        <v>323</v>
      </c>
      <c r="B85" t="s">
        <v>30</v>
      </c>
      <c r="C85" t="s">
        <v>149</v>
      </c>
      <c r="D85" t="s">
        <v>149</v>
      </c>
      <c r="E85" t="s">
        <v>467</v>
      </c>
      <c r="F85">
        <v>2</v>
      </c>
      <c r="G85" t="s">
        <v>846</v>
      </c>
      <c r="H85" t="s">
        <v>847</v>
      </c>
      <c r="I85" t="s">
        <v>846</v>
      </c>
      <c r="J85" t="s">
        <v>847</v>
      </c>
      <c r="K85">
        <v>0</v>
      </c>
      <c r="L85">
        <v>1</v>
      </c>
    </row>
    <row r="86" spans="1:12" x14ac:dyDescent="0.3">
      <c r="A86">
        <v>324</v>
      </c>
      <c r="B86" t="s">
        <v>30</v>
      </c>
      <c r="C86" t="s">
        <v>150</v>
      </c>
      <c r="D86" t="s">
        <v>150</v>
      </c>
      <c r="E86" t="s">
        <v>467</v>
      </c>
      <c r="F86">
        <v>2</v>
      </c>
      <c r="G86" t="s">
        <v>848</v>
      </c>
      <c r="H86" t="s">
        <v>849</v>
      </c>
      <c r="I86" t="s">
        <v>848</v>
      </c>
      <c r="J86" t="s">
        <v>849</v>
      </c>
      <c r="K86">
        <v>0</v>
      </c>
      <c r="L86">
        <v>1</v>
      </c>
    </row>
    <row r="87" spans="1:12" x14ac:dyDescent="0.3">
      <c r="A87">
        <v>325</v>
      </c>
      <c r="B87" t="s">
        <v>30</v>
      </c>
      <c r="C87" t="s">
        <v>151</v>
      </c>
      <c r="D87" t="s">
        <v>151</v>
      </c>
      <c r="E87" t="s">
        <v>467</v>
      </c>
      <c r="F87">
        <v>3</v>
      </c>
      <c r="G87" t="s">
        <v>850</v>
      </c>
      <c r="H87" t="s">
        <v>851</v>
      </c>
      <c r="I87" t="s">
        <v>850</v>
      </c>
      <c r="J87" t="s">
        <v>851</v>
      </c>
      <c r="K87">
        <v>0</v>
      </c>
      <c r="L87">
        <v>1</v>
      </c>
    </row>
    <row r="88" spans="1:12" x14ac:dyDescent="0.3">
      <c r="A88">
        <v>326</v>
      </c>
      <c r="B88" t="s">
        <v>30</v>
      </c>
      <c r="C88" t="s">
        <v>152</v>
      </c>
      <c r="D88" t="s">
        <v>152</v>
      </c>
      <c r="E88" t="s">
        <v>467</v>
      </c>
      <c r="F88">
        <v>3</v>
      </c>
      <c r="G88" t="s">
        <v>852</v>
      </c>
      <c r="H88" t="s">
        <v>853</v>
      </c>
      <c r="I88" t="s">
        <v>852</v>
      </c>
      <c r="J88" t="s">
        <v>853</v>
      </c>
      <c r="K88">
        <v>0</v>
      </c>
      <c r="L88">
        <v>1</v>
      </c>
    </row>
    <row r="89" spans="1:12" x14ac:dyDescent="0.3">
      <c r="A89">
        <v>327</v>
      </c>
      <c r="B89" t="s">
        <v>30</v>
      </c>
      <c r="C89" t="s">
        <v>153</v>
      </c>
      <c r="D89" t="s">
        <v>153</v>
      </c>
      <c r="E89" t="s">
        <v>467</v>
      </c>
      <c r="F89">
        <v>2</v>
      </c>
      <c r="G89" t="s">
        <v>854</v>
      </c>
      <c r="H89" t="s">
        <v>855</v>
      </c>
      <c r="I89" t="s">
        <v>854</v>
      </c>
      <c r="J89" t="s">
        <v>855</v>
      </c>
      <c r="K89">
        <v>0</v>
      </c>
      <c r="L89">
        <v>1</v>
      </c>
    </row>
    <row r="90" spans="1:12" x14ac:dyDescent="0.3">
      <c r="A90">
        <v>328</v>
      </c>
      <c r="B90" t="s">
        <v>30</v>
      </c>
      <c r="C90" t="s">
        <v>154</v>
      </c>
      <c r="D90" t="s">
        <v>154</v>
      </c>
      <c r="E90" t="s">
        <v>467</v>
      </c>
      <c r="F90">
        <v>2</v>
      </c>
      <c r="G90" t="s">
        <v>856</v>
      </c>
      <c r="H90" t="s">
        <v>857</v>
      </c>
      <c r="I90" t="s">
        <v>856</v>
      </c>
      <c r="J90" t="s">
        <v>857</v>
      </c>
      <c r="K90">
        <v>0</v>
      </c>
      <c r="L90">
        <v>1</v>
      </c>
    </row>
    <row r="91" spans="1:12" x14ac:dyDescent="0.3">
      <c r="A91">
        <v>329</v>
      </c>
      <c r="B91" t="s">
        <v>30</v>
      </c>
      <c r="C91" t="s">
        <v>155</v>
      </c>
      <c r="D91" t="s">
        <v>155</v>
      </c>
      <c r="E91" t="s">
        <v>467</v>
      </c>
      <c r="F91">
        <v>3</v>
      </c>
      <c r="G91" t="s">
        <v>858</v>
      </c>
      <c r="H91" t="s">
        <v>859</v>
      </c>
      <c r="I91" t="s">
        <v>858</v>
      </c>
      <c r="J91" t="s">
        <v>859</v>
      </c>
      <c r="K91">
        <v>0</v>
      </c>
      <c r="L91">
        <v>1</v>
      </c>
    </row>
    <row r="92" spans="1:12" x14ac:dyDescent="0.3">
      <c r="A92">
        <v>330</v>
      </c>
      <c r="B92" t="s">
        <v>30</v>
      </c>
      <c r="C92" t="s">
        <v>156</v>
      </c>
      <c r="D92" t="s">
        <v>157</v>
      </c>
      <c r="E92" t="s">
        <v>467</v>
      </c>
      <c r="F92">
        <v>3</v>
      </c>
      <c r="G92" t="s">
        <v>860</v>
      </c>
      <c r="H92" t="s">
        <v>861</v>
      </c>
      <c r="I92" t="s">
        <v>860</v>
      </c>
      <c r="J92" t="s">
        <v>861</v>
      </c>
      <c r="K92">
        <v>0</v>
      </c>
      <c r="L92">
        <v>1</v>
      </c>
    </row>
    <row r="93" spans="1:12" x14ac:dyDescent="0.3">
      <c r="A93">
        <v>331</v>
      </c>
      <c r="B93" t="s">
        <v>30</v>
      </c>
      <c r="C93" t="s">
        <v>157</v>
      </c>
      <c r="D93" t="s">
        <v>156</v>
      </c>
      <c r="E93" t="s">
        <v>467</v>
      </c>
      <c r="F93">
        <v>3</v>
      </c>
      <c r="G93" t="s">
        <v>862</v>
      </c>
      <c r="H93" t="s">
        <v>863</v>
      </c>
      <c r="I93" t="s">
        <v>862</v>
      </c>
      <c r="J93" t="s">
        <v>863</v>
      </c>
      <c r="K93">
        <v>0</v>
      </c>
      <c r="L93">
        <v>1</v>
      </c>
    </row>
    <row r="94" spans="1:12" x14ac:dyDescent="0.3">
      <c r="A94">
        <v>332</v>
      </c>
      <c r="B94" t="s">
        <v>30</v>
      </c>
      <c r="C94" t="s">
        <v>158</v>
      </c>
      <c r="D94" t="s">
        <v>158</v>
      </c>
      <c r="E94" t="s">
        <v>467</v>
      </c>
      <c r="F94">
        <v>3</v>
      </c>
      <c r="G94" t="s">
        <v>864</v>
      </c>
      <c r="H94" t="s">
        <v>865</v>
      </c>
      <c r="I94" t="s">
        <v>864</v>
      </c>
      <c r="J94" t="s">
        <v>865</v>
      </c>
      <c r="K94">
        <v>0</v>
      </c>
      <c r="L94">
        <v>1</v>
      </c>
    </row>
    <row r="95" spans="1:12" x14ac:dyDescent="0.3">
      <c r="A95">
        <v>1</v>
      </c>
      <c r="B95" t="s">
        <v>18</v>
      </c>
      <c r="C95" t="s">
        <v>159</v>
      </c>
      <c r="D95" t="s">
        <v>159</v>
      </c>
      <c r="E95" t="s">
        <v>469</v>
      </c>
      <c r="F95">
        <v>1</v>
      </c>
      <c r="G95" t="s">
        <v>866</v>
      </c>
      <c r="H95" t="s">
        <v>867</v>
      </c>
      <c r="I95" t="s">
        <v>868</v>
      </c>
      <c r="J95" t="s">
        <v>869</v>
      </c>
      <c r="K95">
        <v>1</v>
      </c>
      <c r="L95">
        <v>0</v>
      </c>
    </row>
    <row r="96" spans="1:12" x14ac:dyDescent="0.3">
      <c r="A96">
        <v>2</v>
      </c>
      <c r="B96" t="s">
        <v>18</v>
      </c>
      <c r="C96" t="s">
        <v>160</v>
      </c>
      <c r="D96" t="s">
        <v>160</v>
      </c>
      <c r="E96" t="s">
        <v>467</v>
      </c>
      <c r="F96">
        <v>2</v>
      </c>
      <c r="G96" t="s">
        <v>870</v>
      </c>
      <c r="H96" t="s">
        <v>871</v>
      </c>
      <c r="I96" t="s">
        <v>870</v>
      </c>
      <c r="J96" t="s">
        <v>871</v>
      </c>
      <c r="K96">
        <v>1</v>
      </c>
      <c r="L96">
        <v>1</v>
      </c>
    </row>
    <row r="97" spans="1:12" x14ac:dyDescent="0.3">
      <c r="A97">
        <v>3</v>
      </c>
      <c r="B97" t="s">
        <v>18</v>
      </c>
      <c r="C97" t="s">
        <v>161</v>
      </c>
      <c r="D97" t="s">
        <v>162</v>
      </c>
      <c r="E97" t="s">
        <v>467</v>
      </c>
      <c r="F97">
        <v>2</v>
      </c>
      <c r="G97" t="s">
        <v>872</v>
      </c>
      <c r="H97" t="s">
        <v>873</v>
      </c>
      <c r="I97" t="s">
        <v>872</v>
      </c>
      <c r="J97" t="s">
        <v>873</v>
      </c>
      <c r="K97">
        <v>0</v>
      </c>
      <c r="L97">
        <v>1</v>
      </c>
    </row>
    <row r="98" spans="1:12" x14ac:dyDescent="0.3">
      <c r="A98">
        <v>4</v>
      </c>
      <c r="B98" t="s">
        <v>18</v>
      </c>
      <c r="C98" t="s">
        <v>162</v>
      </c>
      <c r="D98" t="s">
        <v>163</v>
      </c>
      <c r="E98" t="s">
        <v>469</v>
      </c>
      <c r="F98">
        <v>2</v>
      </c>
      <c r="G98" t="s">
        <v>874</v>
      </c>
      <c r="H98" t="s">
        <v>875</v>
      </c>
      <c r="I98" t="s">
        <v>876</v>
      </c>
      <c r="J98" t="s">
        <v>877</v>
      </c>
      <c r="K98">
        <v>0</v>
      </c>
      <c r="L98">
        <v>0</v>
      </c>
    </row>
    <row r="99" spans="1:12" x14ac:dyDescent="0.3">
      <c r="A99">
        <v>5</v>
      </c>
      <c r="B99" t="s">
        <v>18</v>
      </c>
      <c r="C99" t="s">
        <v>163</v>
      </c>
      <c r="D99" t="s">
        <v>161</v>
      </c>
      <c r="E99" t="s">
        <v>467</v>
      </c>
      <c r="F99">
        <v>2</v>
      </c>
      <c r="G99" t="s">
        <v>878</v>
      </c>
      <c r="H99" t="s">
        <v>879</v>
      </c>
      <c r="I99" t="s">
        <v>880</v>
      </c>
      <c r="J99" t="s">
        <v>879</v>
      </c>
      <c r="K99">
        <v>0</v>
      </c>
      <c r="L99">
        <v>0</v>
      </c>
    </row>
    <row r="100" spans="1:12" x14ac:dyDescent="0.3">
      <c r="A100">
        <v>6</v>
      </c>
      <c r="B100" t="s">
        <v>18</v>
      </c>
      <c r="C100" t="s">
        <v>164</v>
      </c>
      <c r="D100" t="s">
        <v>164</v>
      </c>
      <c r="E100" t="s">
        <v>469</v>
      </c>
      <c r="F100">
        <v>3</v>
      </c>
      <c r="G100" t="s">
        <v>881</v>
      </c>
      <c r="H100" t="s">
        <v>882</v>
      </c>
      <c r="I100" t="s">
        <v>883</v>
      </c>
      <c r="J100" t="s">
        <v>884</v>
      </c>
      <c r="K100">
        <v>1</v>
      </c>
      <c r="L100">
        <v>0</v>
      </c>
    </row>
    <row r="101" spans="1:12" x14ac:dyDescent="0.3">
      <c r="A101">
        <v>7</v>
      </c>
      <c r="B101" t="s">
        <v>18</v>
      </c>
      <c r="C101" t="s">
        <v>165</v>
      </c>
      <c r="D101" t="s">
        <v>165</v>
      </c>
      <c r="E101" t="s">
        <v>467</v>
      </c>
      <c r="F101">
        <v>3</v>
      </c>
      <c r="G101" t="s">
        <v>885</v>
      </c>
      <c r="H101" t="s">
        <v>886</v>
      </c>
      <c r="I101" t="s">
        <v>885</v>
      </c>
      <c r="J101" t="s">
        <v>886</v>
      </c>
      <c r="K101">
        <v>1</v>
      </c>
      <c r="L101">
        <v>1</v>
      </c>
    </row>
    <row r="102" spans="1:12" x14ac:dyDescent="0.3">
      <c r="A102">
        <v>8</v>
      </c>
      <c r="B102" t="s">
        <v>18</v>
      </c>
      <c r="C102" t="s">
        <v>166</v>
      </c>
      <c r="D102" t="s">
        <v>166</v>
      </c>
      <c r="E102" t="s">
        <v>482</v>
      </c>
      <c r="F102">
        <v>3</v>
      </c>
      <c r="G102" t="s">
        <v>887</v>
      </c>
      <c r="H102" t="s">
        <v>888</v>
      </c>
      <c r="I102" t="s">
        <v>889</v>
      </c>
      <c r="J102" t="s">
        <v>890</v>
      </c>
      <c r="K102">
        <v>1</v>
      </c>
      <c r="L102">
        <v>0</v>
      </c>
    </row>
    <row r="103" spans="1:12" x14ac:dyDescent="0.3">
      <c r="A103">
        <v>9</v>
      </c>
      <c r="B103" t="s">
        <v>18</v>
      </c>
      <c r="C103" t="s">
        <v>168</v>
      </c>
      <c r="D103" t="s">
        <v>168</v>
      </c>
      <c r="E103" t="s">
        <v>469</v>
      </c>
      <c r="F103">
        <v>1</v>
      </c>
      <c r="G103" t="s">
        <v>891</v>
      </c>
      <c r="H103" t="s">
        <v>892</v>
      </c>
      <c r="I103" t="s">
        <v>893</v>
      </c>
      <c r="J103" t="s">
        <v>892</v>
      </c>
      <c r="K103">
        <v>1</v>
      </c>
      <c r="L103">
        <v>0</v>
      </c>
    </row>
    <row r="104" spans="1:12" x14ac:dyDescent="0.3">
      <c r="A104">
        <v>10</v>
      </c>
      <c r="B104" t="s">
        <v>18</v>
      </c>
      <c r="C104" t="s">
        <v>169</v>
      </c>
      <c r="D104" t="s">
        <v>169</v>
      </c>
      <c r="E104" t="s">
        <v>467</v>
      </c>
      <c r="F104">
        <v>2</v>
      </c>
      <c r="G104" t="s">
        <v>894</v>
      </c>
      <c r="H104" t="s">
        <v>895</v>
      </c>
      <c r="I104" t="s">
        <v>894</v>
      </c>
      <c r="J104" t="s">
        <v>895</v>
      </c>
      <c r="K104">
        <v>1</v>
      </c>
      <c r="L104">
        <v>1</v>
      </c>
    </row>
    <row r="105" spans="1:12" x14ac:dyDescent="0.3">
      <c r="A105">
        <v>11</v>
      </c>
      <c r="B105" t="s">
        <v>18</v>
      </c>
      <c r="C105" t="s">
        <v>170</v>
      </c>
      <c r="D105" t="s">
        <v>171</v>
      </c>
      <c r="E105" t="s">
        <v>467</v>
      </c>
      <c r="F105">
        <v>2</v>
      </c>
      <c r="G105" t="s">
        <v>896</v>
      </c>
      <c r="H105" t="s">
        <v>897</v>
      </c>
      <c r="I105" t="s">
        <v>898</v>
      </c>
      <c r="J105" t="s">
        <v>897</v>
      </c>
      <c r="K105">
        <v>0</v>
      </c>
      <c r="L105">
        <v>0</v>
      </c>
    </row>
    <row r="106" spans="1:12" x14ac:dyDescent="0.3">
      <c r="A106">
        <v>12</v>
      </c>
      <c r="B106" t="s">
        <v>18</v>
      </c>
      <c r="C106" t="s">
        <v>171</v>
      </c>
      <c r="D106" t="s">
        <v>172</v>
      </c>
      <c r="E106" t="s">
        <v>469</v>
      </c>
      <c r="F106">
        <v>2</v>
      </c>
      <c r="G106" t="s">
        <v>899</v>
      </c>
      <c r="H106" t="s">
        <v>900</v>
      </c>
      <c r="I106" t="s">
        <v>901</v>
      </c>
      <c r="J106" t="s">
        <v>902</v>
      </c>
      <c r="K106">
        <v>0</v>
      </c>
      <c r="L106">
        <v>0</v>
      </c>
    </row>
    <row r="107" spans="1:12" x14ac:dyDescent="0.3">
      <c r="A107">
        <v>13</v>
      </c>
      <c r="B107" t="s">
        <v>18</v>
      </c>
      <c r="C107" t="s">
        <v>172</v>
      </c>
      <c r="D107" t="s">
        <v>170</v>
      </c>
      <c r="E107" t="s">
        <v>469</v>
      </c>
      <c r="F107">
        <v>2</v>
      </c>
      <c r="G107" t="s">
        <v>903</v>
      </c>
      <c r="H107" t="s">
        <v>904</v>
      </c>
      <c r="I107" t="s">
        <v>905</v>
      </c>
      <c r="J107" t="s">
        <v>906</v>
      </c>
      <c r="K107">
        <v>0</v>
      </c>
      <c r="L107">
        <v>0</v>
      </c>
    </row>
    <row r="108" spans="1:12" x14ac:dyDescent="0.3">
      <c r="A108">
        <v>14</v>
      </c>
      <c r="B108" t="s">
        <v>18</v>
      </c>
      <c r="C108" t="s">
        <v>173</v>
      </c>
      <c r="D108" t="s">
        <v>173</v>
      </c>
      <c r="E108" t="s">
        <v>469</v>
      </c>
      <c r="F108">
        <v>3</v>
      </c>
      <c r="G108" t="s">
        <v>907</v>
      </c>
      <c r="H108" t="s">
        <v>908</v>
      </c>
      <c r="I108" t="s">
        <v>909</v>
      </c>
      <c r="J108" t="s">
        <v>910</v>
      </c>
      <c r="K108">
        <v>1</v>
      </c>
      <c r="L108">
        <v>0</v>
      </c>
    </row>
    <row r="109" spans="1:12" x14ac:dyDescent="0.3">
      <c r="A109">
        <v>15</v>
      </c>
      <c r="B109" t="s">
        <v>18</v>
      </c>
      <c r="C109" t="s">
        <v>174</v>
      </c>
      <c r="D109" t="s">
        <v>174</v>
      </c>
      <c r="E109" t="s">
        <v>467</v>
      </c>
      <c r="F109">
        <v>3</v>
      </c>
      <c r="G109" t="s">
        <v>911</v>
      </c>
      <c r="H109" t="s">
        <v>886</v>
      </c>
      <c r="I109" t="s">
        <v>911</v>
      </c>
      <c r="J109" t="s">
        <v>886</v>
      </c>
      <c r="K109">
        <v>1</v>
      </c>
      <c r="L109">
        <v>1</v>
      </c>
    </row>
    <row r="110" spans="1:12" x14ac:dyDescent="0.3">
      <c r="A110">
        <v>16</v>
      </c>
      <c r="B110" t="s">
        <v>18</v>
      </c>
      <c r="C110" t="s">
        <v>175</v>
      </c>
      <c r="D110" t="s">
        <v>175</v>
      </c>
      <c r="E110" t="s">
        <v>483</v>
      </c>
      <c r="F110">
        <v>3</v>
      </c>
      <c r="G110" t="s">
        <v>912</v>
      </c>
      <c r="H110" t="s">
        <v>913</v>
      </c>
      <c r="I110" t="s">
        <v>914</v>
      </c>
      <c r="J110" t="s">
        <v>915</v>
      </c>
      <c r="K110">
        <v>1</v>
      </c>
      <c r="L110">
        <v>0</v>
      </c>
    </row>
    <row r="111" spans="1:12" x14ac:dyDescent="0.3">
      <c r="A111">
        <v>17</v>
      </c>
      <c r="B111" t="s">
        <v>18</v>
      </c>
      <c r="C111" t="s">
        <v>177</v>
      </c>
      <c r="D111" t="s">
        <v>177</v>
      </c>
      <c r="E111" t="s">
        <v>467</v>
      </c>
      <c r="F111">
        <v>1</v>
      </c>
      <c r="G111" t="s">
        <v>916</v>
      </c>
      <c r="H111" t="s">
        <v>917</v>
      </c>
      <c r="I111" t="s">
        <v>916</v>
      </c>
      <c r="J111" t="s">
        <v>917</v>
      </c>
      <c r="K111">
        <v>1</v>
      </c>
      <c r="L111">
        <v>1</v>
      </c>
    </row>
    <row r="112" spans="1:12" x14ac:dyDescent="0.3">
      <c r="A112">
        <v>18</v>
      </c>
      <c r="B112" t="s">
        <v>18</v>
      </c>
      <c r="C112" t="s">
        <v>178</v>
      </c>
      <c r="D112" t="s">
        <v>178</v>
      </c>
      <c r="E112" t="s">
        <v>467</v>
      </c>
      <c r="F112">
        <v>2</v>
      </c>
      <c r="G112" t="s">
        <v>918</v>
      </c>
      <c r="H112" t="s">
        <v>919</v>
      </c>
      <c r="I112" t="s">
        <v>918</v>
      </c>
      <c r="J112" t="s">
        <v>919</v>
      </c>
      <c r="K112">
        <v>1</v>
      </c>
      <c r="L112">
        <v>1</v>
      </c>
    </row>
    <row r="113" spans="1:12" x14ac:dyDescent="0.3">
      <c r="A113">
        <v>19</v>
      </c>
      <c r="B113" t="s">
        <v>18</v>
      </c>
      <c r="C113" t="s">
        <v>179</v>
      </c>
      <c r="D113" t="s">
        <v>180</v>
      </c>
      <c r="E113" t="s">
        <v>477</v>
      </c>
      <c r="F113">
        <v>2</v>
      </c>
      <c r="G113" t="s">
        <v>920</v>
      </c>
      <c r="H113" t="s">
        <v>921</v>
      </c>
      <c r="I113" t="s">
        <v>922</v>
      </c>
      <c r="J113" t="s">
        <v>923</v>
      </c>
      <c r="K113">
        <v>0</v>
      </c>
      <c r="L113">
        <v>0</v>
      </c>
    </row>
    <row r="114" spans="1:12" x14ac:dyDescent="0.3">
      <c r="A114">
        <v>20</v>
      </c>
      <c r="B114" t="s">
        <v>18</v>
      </c>
      <c r="C114" t="s">
        <v>180</v>
      </c>
      <c r="E114" t="s">
        <v>468</v>
      </c>
      <c r="F114">
        <v>2</v>
      </c>
      <c r="G114" t="s">
        <v>924</v>
      </c>
      <c r="H114" t="s">
        <v>925</v>
      </c>
      <c r="I114" t="e">
        <v>#N/A</v>
      </c>
      <c r="J114" t="e">
        <v>#N/A</v>
      </c>
      <c r="K114">
        <v>0</v>
      </c>
      <c r="L114" t="e">
        <v>#N/A</v>
      </c>
    </row>
    <row r="115" spans="1:12" x14ac:dyDescent="0.3">
      <c r="A115">
        <v>21</v>
      </c>
      <c r="B115" t="s">
        <v>18</v>
      </c>
      <c r="C115" t="s">
        <v>181</v>
      </c>
      <c r="D115" t="s">
        <v>181</v>
      </c>
      <c r="E115" t="s">
        <v>467</v>
      </c>
      <c r="F115">
        <v>3</v>
      </c>
      <c r="G115" t="s">
        <v>926</v>
      </c>
      <c r="H115" t="s">
        <v>927</v>
      </c>
      <c r="I115" t="s">
        <v>926</v>
      </c>
      <c r="J115" t="s">
        <v>927</v>
      </c>
      <c r="K115">
        <v>1</v>
      </c>
      <c r="L115">
        <v>1</v>
      </c>
    </row>
    <row r="116" spans="1:12" x14ac:dyDescent="0.3">
      <c r="A116">
        <v>22</v>
      </c>
      <c r="B116" t="s">
        <v>18</v>
      </c>
      <c r="C116" t="s">
        <v>183</v>
      </c>
      <c r="D116" t="s">
        <v>183</v>
      </c>
      <c r="E116" t="s">
        <v>469</v>
      </c>
      <c r="F116">
        <v>1</v>
      </c>
      <c r="G116" t="s">
        <v>928</v>
      </c>
      <c r="H116" t="s">
        <v>929</v>
      </c>
      <c r="I116" t="s">
        <v>930</v>
      </c>
      <c r="J116" t="s">
        <v>931</v>
      </c>
      <c r="K116">
        <v>1</v>
      </c>
      <c r="L116">
        <v>0</v>
      </c>
    </row>
    <row r="117" spans="1:12" x14ac:dyDescent="0.3">
      <c r="A117">
        <v>23</v>
      </c>
      <c r="B117" t="s">
        <v>18</v>
      </c>
      <c r="C117" t="s">
        <v>184</v>
      </c>
      <c r="D117" t="s">
        <v>184</v>
      </c>
      <c r="E117" t="s">
        <v>469</v>
      </c>
      <c r="F117">
        <v>1</v>
      </c>
      <c r="G117" t="s">
        <v>932</v>
      </c>
      <c r="H117" t="s">
        <v>933</v>
      </c>
      <c r="I117" t="s">
        <v>934</v>
      </c>
      <c r="J117" t="s">
        <v>935</v>
      </c>
      <c r="K117">
        <v>1</v>
      </c>
      <c r="L117">
        <v>0</v>
      </c>
    </row>
    <row r="118" spans="1:12" x14ac:dyDescent="0.3">
      <c r="A118">
        <v>24</v>
      </c>
      <c r="B118" t="s">
        <v>18</v>
      </c>
      <c r="C118" t="s">
        <v>185</v>
      </c>
      <c r="E118" t="s">
        <v>468</v>
      </c>
      <c r="F118">
        <v>2</v>
      </c>
      <c r="G118" t="s">
        <v>936</v>
      </c>
      <c r="H118" t="s">
        <v>937</v>
      </c>
      <c r="I118" t="e">
        <v>#N/A</v>
      </c>
      <c r="J118" t="e">
        <v>#N/A</v>
      </c>
      <c r="K118">
        <v>0</v>
      </c>
      <c r="L118" t="e">
        <v>#N/A</v>
      </c>
    </row>
    <row r="119" spans="1:12" x14ac:dyDescent="0.3">
      <c r="A119">
        <v>25</v>
      </c>
      <c r="B119" t="s">
        <v>18</v>
      </c>
      <c r="C119" t="s">
        <v>186</v>
      </c>
      <c r="D119" t="s">
        <v>185</v>
      </c>
      <c r="E119" t="s">
        <v>469</v>
      </c>
      <c r="F119">
        <v>2</v>
      </c>
      <c r="G119" t="s">
        <v>938</v>
      </c>
      <c r="H119" t="s">
        <v>939</v>
      </c>
      <c r="I119" t="s">
        <v>940</v>
      </c>
      <c r="J119" t="s">
        <v>941</v>
      </c>
      <c r="K119">
        <v>0</v>
      </c>
      <c r="L119">
        <v>0</v>
      </c>
    </row>
    <row r="120" spans="1:12" x14ac:dyDescent="0.3">
      <c r="A120">
        <v>26</v>
      </c>
      <c r="B120" t="s">
        <v>18</v>
      </c>
      <c r="C120" t="s">
        <v>187</v>
      </c>
      <c r="E120" t="s">
        <v>468</v>
      </c>
      <c r="F120">
        <v>2</v>
      </c>
      <c r="G120" t="s">
        <v>942</v>
      </c>
      <c r="H120" t="s">
        <v>943</v>
      </c>
      <c r="I120" t="e">
        <v>#N/A</v>
      </c>
      <c r="J120" t="e">
        <v>#N/A</v>
      </c>
      <c r="K120">
        <v>0</v>
      </c>
      <c r="L120" t="e">
        <v>#N/A</v>
      </c>
    </row>
    <row r="121" spans="1:12" x14ac:dyDescent="0.3">
      <c r="A121">
        <v>27</v>
      </c>
      <c r="B121" t="s">
        <v>18</v>
      </c>
      <c r="C121" t="s">
        <v>188</v>
      </c>
      <c r="E121" t="s">
        <v>468</v>
      </c>
      <c r="F121">
        <v>2</v>
      </c>
      <c r="G121" t="s">
        <v>944</v>
      </c>
      <c r="H121" t="s">
        <v>945</v>
      </c>
      <c r="I121" t="e">
        <v>#N/A</v>
      </c>
      <c r="J121" t="e">
        <v>#N/A</v>
      </c>
      <c r="K121">
        <v>0</v>
      </c>
      <c r="L121" t="e">
        <v>#N/A</v>
      </c>
    </row>
    <row r="122" spans="1:12" x14ac:dyDescent="0.3">
      <c r="A122">
        <v>28</v>
      </c>
      <c r="B122" t="s">
        <v>18</v>
      </c>
      <c r="C122" t="s">
        <v>484</v>
      </c>
      <c r="D122" t="s">
        <v>186</v>
      </c>
      <c r="E122" t="s">
        <v>467</v>
      </c>
      <c r="F122">
        <v>2</v>
      </c>
      <c r="G122" t="s">
        <v>946</v>
      </c>
      <c r="H122" t="s">
        <v>947</v>
      </c>
      <c r="I122" t="s">
        <v>946</v>
      </c>
      <c r="J122" t="s">
        <v>947</v>
      </c>
      <c r="K122">
        <v>0</v>
      </c>
      <c r="L122">
        <v>1</v>
      </c>
    </row>
    <row r="123" spans="1:12" x14ac:dyDescent="0.3">
      <c r="A123">
        <v>29</v>
      </c>
      <c r="B123" t="s">
        <v>18</v>
      </c>
      <c r="C123" t="s">
        <v>485</v>
      </c>
      <c r="D123" t="s">
        <v>187</v>
      </c>
      <c r="E123" t="s">
        <v>469</v>
      </c>
      <c r="F123">
        <v>3</v>
      </c>
      <c r="G123" t="s">
        <v>948</v>
      </c>
      <c r="H123" t="s">
        <v>949</v>
      </c>
      <c r="I123" t="s">
        <v>950</v>
      </c>
      <c r="J123" t="s">
        <v>951</v>
      </c>
      <c r="K123">
        <v>0</v>
      </c>
      <c r="L123">
        <v>0</v>
      </c>
    </row>
    <row r="124" spans="1:12" x14ac:dyDescent="0.3">
      <c r="A124">
        <v>30</v>
      </c>
      <c r="B124" t="s">
        <v>18</v>
      </c>
      <c r="C124" t="s">
        <v>486</v>
      </c>
      <c r="D124" t="s">
        <v>188</v>
      </c>
      <c r="E124" t="s">
        <v>467</v>
      </c>
      <c r="F124">
        <v>3</v>
      </c>
      <c r="G124" t="s">
        <v>952</v>
      </c>
      <c r="H124" t="s">
        <v>953</v>
      </c>
      <c r="I124" t="s">
        <v>954</v>
      </c>
      <c r="J124" t="s">
        <v>953</v>
      </c>
      <c r="K124">
        <v>0</v>
      </c>
      <c r="L124">
        <v>0</v>
      </c>
    </row>
    <row r="125" spans="1:12" x14ac:dyDescent="0.3">
      <c r="A125">
        <v>31</v>
      </c>
      <c r="B125" t="s">
        <v>18</v>
      </c>
      <c r="C125" t="s">
        <v>189</v>
      </c>
      <c r="D125" t="s">
        <v>189</v>
      </c>
      <c r="E125" t="s">
        <v>467</v>
      </c>
      <c r="F125">
        <v>2</v>
      </c>
      <c r="G125" t="s">
        <v>955</v>
      </c>
      <c r="H125" t="s">
        <v>956</v>
      </c>
      <c r="I125" t="s">
        <v>955</v>
      </c>
      <c r="J125" t="s">
        <v>956</v>
      </c>
      <c r="K125">
        <v>1</v>
      </c>
      <c r="L125">
        <v>1</v>
      </c>
    </row>
    <row r="126" spans="1:12" x14ac:dyDescent="0.3">
      <c r="A126">
        <v>32</v>
      </c>
      <c r="B126" t="s">
        <v>18</v>
      </c>
      <c r="C126" t="s">
        <v>190</v>
      </c>
      <c r="D126" t="s">
        <v>190</v>
      </c>
      <c r="E126" t="s">
        <v>467</v>
      </c>
      <c r="F126">
        <v>2</v>
      </c>
      <c r="G126" t="s">
        <v>957</v>
      </c>
      <c r="H126" t="s">
        <v>958</v>
      </c>
      <c r="I126" t="s">
        <v>957</v>
      </c>
      <c r="J126" t="s">
        <v>958</v>
      </c>
      <c r="K126">
        <v>1</v>
      </c>
      <c r="L126">
        <v>1</v>
      </c>
    </row>
    <row r="127" spans="1:12" x14ac:dyDescent="0.3">
      <c r="A127">
        <v>33</v>
      </c>
      <c r="B127" t="s">
        <v>18</v>
      </c>
      <c r="C127" t="s">
        <v>191</v>
      </c>
      <c r="D127" t="s">
        <v>191</v>
      </c>
      <c r="E127" t="s">
        <v>467</v>
      </c>
      <c r="F127">
        <v>3</v>
      </c>
      <c r="G127" t="s">
        <v>959</v>
      </c>
      <c r="H127" t="s">
        <v>960</v>
      </c>
      <c r="I127" t="s">
        <v>959</v>
      </c>
      <c r="J127" t="s">
        <v>960</v>
      </c>
      <c r="K127">
        <v>1</v>
      </c>
      <c r="L127">
        <v>1</v>
      </c>
    </row>
    <row r="128" spans="1:12" x14ac:dyDescent="0.3">
      <c r="A128">
        <v>34</v>
      </c>
      <c r="B128" t="s">
        <v>18</v>
      </c>
      <c r="C128" t="s">
        <v>192</v>
      </c>
      <c r="D128" t="s">
        <v>193</v>
      </c>
      <c r="E128" t="s">
        <v>467</v>
      </c>
      <c r="F128">
        <v>3</v>
      </c>
      <c r="G128" t="s">
        <v>961</v>
      </c>
      <c r="H128" t="s">
        <v>962</v>
      </c>
      <c r="I128" t="s">
        <v>961</v>
      </c>
      <c r="J128" t="s">
        <v>962</v>
      </c>
      <c r="K128">
        <v>0</v>
      </c>
      <c r="L128">
        <v>1</v>
      </c>
    </row>
    <row r="129" spans="1:12" x14ac:dyDescent="0.3">
      <c r="A129">
        <v>35</v>
      </c>
      <c r="B129" t="s">
        <v>18</v>
      </c>
      <c r="C129" t="s">
        <v>193</v>
      </c>
      <c r="D129" t="s">
        <v>192</v>
      </c>
      <c r="E129" t="s">
        <v>467</v>
      </c>
      <c r="F129">
        <v>3</v>
      </c>
      <c r="G129" t="s">
        <v>963</v>
      </c>
      <c r="H129" t="s">
        <v>964</v>
      </c>
      <c r="I129" t="s">
        <v>963</v>
      </c>
      <c r="J129" t="s">
        <v>964</v>
      </c>
      <c r="K129">
        <v>0</v>
      </c>
      <c r="L129">
        <v>1</v>
      </c>
    </row>
    <row r="130" spans="1:12" x14ac:dyDescent="0.3">
      <c r="A130">
        <v>36</v>
      </c>
      <c r="B130" t="s">
        <v>18</v>
      </c>
      <c r="C130" t="s">
        <v>194</v>
      </c>
      <c r="D130" t="s">
        <v>194</v>
      </c>
      <c r="E130" t="s">
        <v>467</v>
      </c>
      <c r="F130">
        <v>3</v>
      </c>
      <c r="G130" t="s">
        <v>965</v>
      </c>
      <c r="H130" t="s">
        <v>966</v>
      </c>
      <c r="I130" t="s">
        <v>965</v>
      </c>
      <c r="J130" t="s">
        <v>966</v>
      </c>
      <c r="K130">
        <v>1</v>
      </c>
      <c r="L130">
        <v>1</v>
      </c>
    </row>
    <row r="131" spans="1:12" x14ac:dyDescent="0.3">
      <c r="A131">
        <v>333</v>
      </c>
      <c r="B131" t="s">
        <v>34</v>
      </c>
      <c r="C131" t="s">
        <v>222</v>
      </c>
      <c r="D131" t="s">
        <v>222</v>
      </c>
      <c r="E131" t="s">
        <v>467</v>
      </c>
      <c r="F131">
        <v>1</v>
      </c>
      <c r="G131" t="s">
        <v>967</v>
      </c>
      <c r="H131" t="s">
        <v>968</v>
      </c>
      <c r="I131" t="s">
        <v>967</v>
      </c>
      <c r="J131" t="s">
        <v>968</v>
      </c>
      <c r="K131">
        <v>0</v>
      </c>
      <c r="L131">
        <v>1</v>
      </c>
    </row>
    <row r="132" spans="1:12" x14ac:dyDescent="0.3">
      <c r="A132">
        <v>334</v>
      </c>
      <c r="B132" t="s">
        <v>34</v>
      </c>
      <c r="C132" t="s">
        <v>223</v>
      </c>
      <c r="D132" t="s">
        <v>223</v>
      </c>
      <c r="E132" t="s">
        <v>467</v>
      </c>
      <c r="F132">
        <v>2</v>
      </c>
      <c r="G132" t="s">
        <v>969</v>
      </c>
      <c r="H132" t="s">
        <v>970</v>
      </c>
      <c r="I132" t="s">
        <v>969</v>
      </c>
      <c r="J132" t="s">
        <v>970</v>
      </c>
      <c r="K132">
        <v>0</v>
      </c>
      <c r="L132">
        <v>1</v>
      </c>
    </row>
    <row r="133" spans="1:12" x14ac:dyDescent="0.3">
      <c r="A133">
        <v>335</v>
      </c>
      <c r="B133" t="s">
        <v>34</v>
      </c>
      <c r="C133" t="s">
        <v>224</v>
      </c>
      <c r="D133" t="s">
        <v>224</v>
      </c>
      <c r="E133" t="s">
        <v>467</v>
      </c>
      <c r="F133">
        <v>2</v>
      </c>
      <c r="G133" t="s">
        <v>971</v>
      </c>
      <c r="H133" t="s">
        <v>972</v>
      </c>
      <c r="I133" t="s">
        <v>973</v>
      </c>
      <c r="J133" t="s">
        <v>972</v>
      </c>
      <c r="K133">
        <v>0</v>
      </c>
      <c r="L133">
        <v>0</v>
      </c>
    </row>
    <row r="134" spans="1:12" x14ac:dyDescent="0.3">
      <c r="A134">
        <v>336</v>
      </c>
      <c r="B134" t="s">
        <v>34</v>
      </c>
      <c r="C134" t="s">
        <v>225</v>
      </c>
      <c r="D134" t="s">
        <v>225</v>
      </c>
      <c r="E134" t="s">
        <v>467</v>
      </c>
      <c r="F134">
        <v>2</v>
      </c>
      <c r="G134" t="s">
        <v>974</v>
      </c>
      <c r="H134" t="s">
        <v>975</v>
      </c>
      <c r="I134" t="s">
        <v>974</v>
      </c>
      <c r="J134" t="s">
        <v>975</v>
      </c>
      <c r="K134">
        <v>0</v>
      </c>
      <c r="L134">
        <v>1</v>
      </c>
    </row>
    <row r="135" spans="1:12" x14ac:dyDescent="0.3">
      <c r="A135">
        <v>337</v>
      </c>
      <c r="B135" t="s">
        <v>34</v>
      </c>
      <c r="C135" t="s">
        <v>226</v>
      </c>
      <c r="D135" t="s">
        <v>226</v>
      </c>
      <c r="E135" t="s">
        <v>467</v>
      </c>
      <c r="F135">
        <v>2</v>
      </c>
      <c r="G135" t="s">
        <v>976</v>
      </c>
      <c r="H135" t="s">
        <v>977</v>
      </c>
      <c r="I135" t="s">
        <v>976</v>
      </c>
      <c r="J135" t="s">
        <v>977</v>
      </c>
      <c r="K135">
        <v>0</v>
      </c>
      <c r="L135">
        <v>1</v>
      </c>
    </row>
    <row r="136" spans="1:12" x14ac:dyDescent="0.3">
      <c r="A136">
        <v>338</v>
      </c>
      <c r="B136" t="s">
        <v>34</v>
      </c>
      <c r="C136" t="s">
        <v>227</v>
      </c>
      <c r="D136" t="s">
        <v>227</v>
      </c>
      <c r="E136" t="s">
        <v>467</v>
      </c>
      <c r="F136">
        <v>2</v>
      </c>
      <c r="G136" t="s">
        <v>978</v>
      </c>
      <c r="H136" t="s">
        <v>979</v>
      </c>
      <c r="I136" t="s">
        <v>978</v>
      </c>
      <c r="J136" t="s">
        <v>979</v>
      </c>
      <c r="K136">
        <v>0</v>
      </c>
      <c r="L136">
        <v>1</v>
      </c>
    </row>
    <row r="137" spans="1:12" x14ac:dyDescent="0.3">
      <c r="A137">
        <v>339</v>
      </c>
      <c r="B137" t="s">
        <v>34</v>
      </c>
      <c r="C137" t="s">
        <v>228</v>
      </c>
      <c r="D137" t="s">
        <v>228</v>
      </c>
      <c r="E137" t="s">
        <v>469</v>
      </c>
      <c r="F137">
        <v>2</v>
      </c>
      <c r="G137" t="s">
        <v>980</v>
      </c>
      <c r="H137" t="s">
        <v>981</v>
      </c>
      <c r="I137" t="s">
        <v>982</v>
      </c>
      <c r="J137" t="s">
        <v>983</v>
      </c>
      <c r="K137">
        <v>0</v>
      </c>
      <c r="L137">
        <v>0</v>
      </c>
    </row>
    <row r="138" spans="1:12" x14ac:dyDescent="0.3">
      <c r="A138">
        <v>340</v>
      </c>
      <c r="B138" t="s">
        <v>34</v>
      </c>
      <c r="C138" t="s">
        <v>229</v>
      </c>
      <c r="D138" t="s">
        <v>229</v>
      </c>
      <c r="E138" t="s">
        <v>469</v>
      </c>
      <c r="F138">
        <v>3</v>
      </c>
      <c r="G138" t="s">
        <v>984</v>
      </c>
      <c r="H138" t="s">
        <v>985</v>
      </c>
      <c r="I138" t="s">
        <v>986</v>
      </c>
      <c r="J138" t="s">
        <v>987</v>
      </c>
      <c r="K138">
        <v>0</v>
      </c>
      <c r="L138">
        <v>0</v>
      </c>
    </row>
    <row r="139" spans="1:12" x14ac:dyDescent="0.3">
      <c r="A139">
        <v>341</v>
      </c>
      <c r="B139" t="s">
        <v>34</v>
      </c>
      <c r="C139" t="s">
        <v>230</v>
      </c>
      <c r="D139" t="s">
        <v>231</v>
      </c>
      <c r="E139" t="s">
        <v>467</v>
      </c>
      <c r="F139">
        <v>1</v>
      </c>
      <c r="G139" t="s">
        <v>988</v>
      </c>
      <c r="H139" t="s">
        <v>989</v>
      </c>
      <c r="I139" t="s">
        <v>988</v>
      </c>
      <c r="J139" t="s">
        <v>989</v>
      </c>
      <c r="K139">
        <v>0</v>
      </c>
      <c r="L139">
        <v>1</v>
      </c>
    </row>
    <row r="140" spans="1:12" x14ac:dyDescent="0.3">
      <c r="A140">
        <v>342</v>
      </c>
      <c r="B140" t="s">
        <v>34</v>
      </c>
      <c r="C140" t="s">
        <v>231</v>
      </c>
      <c r="D140" t="s">
        <v>232</v>
      </c>
      <c r="E140" t="s">
        <v>467</v>
      </c>
      <c r="F140">
        <v>2</v>
      </c>
      <c r="G140" t="s">
        <v>990</v>
      </c>
      <c r="H140" t="s">
        <v>991</v>
      </c>
      <c r="I140" t="s">
        <v>990</v>
      </c>
      <c r="J140" t="s">
        <v>991</v>
      </c>
      <c r="K140">
        <v>0</v>
      </c>
      <c r="L140">
        <v>1</v>
      </c>
    </row>
    <row r="141" spans="1:12" x14ac:dyDescent="0.3">
      <c r="A141">
        <v>343</v>
      </c>
      <c r="B141" t="s">
        <v>34</v>
      </c>
      <c r="C141" t="s">
        <v>232</v>
      </c>
      <c r="D141" t="s">
        <v>234</v>
      </c>
      <c r="E141" t="s">
        <v>467</v>
      </c>
      <c r="F141">
        <v>2</v>
      </c>
      <c r="G141" t="s">
        <v>992</v>
      </c>
      <c r="H141" t="s">
        <v>993</v>
      </c>
      <c r="I141" t="s">
        <v>992</v>
      </c>
      <c r="J141" t="s">
        <v>993</v>
      </c>
      <c r="K141">
        <v>0</v>
      </c>
      <c r="L141">
        <v>1</v>
      </c>
    </row>
    <row r="142" spans="1:12" x14ac:dyDescent="0.3">
      <c r="A142">
        <v>344</v>
      </c>
      <c r="B142" t="s">
        <v>34</v>
      </c>
      <c r="C142" t="s">
        <v>233</v>
      </c>
      <c r="D142" t="s">
        <v>235</v>
      </c>
      <c r="E142" t="s">
        <v>467</v>
      </c>
      <c r="F142">
        <v>2</v>
      </c>
      <c r="G142" t="s">
        <v>994</v>
      </c>
      <c r="H142" t="s">
        <v>995</v>
      </c>
      <c r="I142" t="s">
        <v>994</v>
      </c>
      <c r="J142" t="s">
        <v>995</v>
      </c>
      <c r="K142">
        <v>0</v>
      </c>
      <c r="L142">
        <v>1</v>
      </c>
    </row>
    <row r="143" spans="1:12" x14ac:dyDescent="0.3">
      <c r="A143">
        <v>345</v>
      </c>
      <c r="B143" t="s">
        <v>34</v>
      </c>
      <c r="C143" t="s">
        <v>234</v>
      </c>
      <c r="D143" t="s">
        <v>236</v>
      </c>
      <c r="E143" t="s">
        <v>467</v>
      </c>
      <c r="F143">
        <v>2</v>
      </c>
      <c r="G143" t="s">
        <v>996</v>
      </c>
      <c r="H143" t="s">
        <v>997</v>
      </c>
      <c r="I143" t="s">
        <v>996</v>
      </c>
      <c r="J143" t="s">
        <v>997</v>
      </c>
      <c r="K143">
        <v>0</v>
      </c>
      <c r="L143">
        <v>1</v>
      </c>
    </row>
    <row r="144" spans="1:12" x14ac:dyDescent="0.3">
      <c r="A144">
        <v>346</v>
      </c>
      <c r="B144" t="s">
        <v>34</v>
      </c>
      <c r="C144" t="s">
        <v>235</v>
      </c>
      <c r="D144" t="s">
        <v>237</v>
      </c>
      <c r="E144" t="s">
        <v>467</v>
      </c>
      <c r="F144">
        <v>2</v>
      </c>
      <c r="G144" t="s">
        <v>998</v>
      </c>
      <c r="H144" t="s">
        <v>999</v>
      </c>
      <c r="I144" t="s">
        <v>998</v>
      </c>
      <c r="J144" t="s">
        <v>999</v>
      </c>
      <c r="K144">
        <v>0</v>
      </c>
      <c r="L144">
        <v>1</v>
      </c>
    </row>
    <row r="145" spans="1:12" x14ac:dyDescent="0.3">
      <c r="A145">
        <v>347</v>
      </c>
      <c r="B145" t="s">
        <v>34</v>
      </c>
      <c r="C145" t="s">
        <v>236</v>
      </c>
      <c r="D145" t="s">
        <v>238</v>
      </c>
      <c r="E145" t="s">
        <v>467</v>
      </c>
      <c r="F145">
        <v>3</v>
      </c>
      <c r="G145" t="s">
        <v>1000</v>
      </c>
      <c r="H145" t="s">
        <v>1001</v>
      </c>
      <c r="I145" t="s">
        <v>1000</v>
      </c>
      <c r="J145" t="s">
        <v>1001</v>
      </c>
      <c r="K145">
        <v>0</v>
      </c>
      <c r="L145">
        <v>1</v>
      </c>
    </row>
    <row r="146" spans="1:12" x14ac:dyDescent="0.3">
      <c r="A146">
        <v>348</v>
      </c>
      <c r="B146" t="s">
        <v>34</v>
      </c>
      <c r="C146" t="s">
        <v>237</v>
      </c>
      <c r="D146" t="s">
        <v>239</v>
      </c>
      <c r="E146" t="s">
        <v>467</v>
      </c>
      <c r="F146">
        <v>3</v>
      </c>
      <c r="G146" t="s">
        <v>1002</v>
      </c>
      <c r="H146" t="s">
        <v>1003</v>
      </c>
      <c r="I146" t="s">
        <v>1002</v>
      </c>
      <c r="J146" t="s">
        <v>1003</v>
      </c>
      <c r="K146">
        <v>0</v>
      </c>
      <c r="L146">
        <v>1</v>
      </c>
    </row>
    <row r="147" spans="1:12" x14ac:dyDescent="0.3">
      <c r="A147">
        <v>349</v>
      </c>
      <c r="B147" t="s">
        <v>34</v>
      </c>
      <c r="C147" t="s">
        <v>238</v>
      </c>
      <c r="E147" t="s">
        <v>468</v>
      </c>
      <c r="F147">
        <v>3</v>
      </c>
      <c r="G147" t="s">
        <v>1004</v>
      </c>
      <c r="H147" t="s">
        <v>1005</v>
      </c>
      <c r="I147" t="e">
        <v>#N/A</v>
      </c>
      <c r="J147" t="e">
        <v>#N/A</v>
      </c>
      <c r="K147">
        <v>0</v>
      </c>
      <c r="L147" t="e">
        <v>#N/A</v>
      </c>
    </row>
    <row r="148" spans="1:12" x14ac:dyDescent="0.3">
      <c r="A148">
        <v>350</v>
      </c>
      <c r="B148" t="s">
        <v>34</v>
      </c>
      <c r="C148" t="s">
        <v>239</v>
      </c>
      <c r="E148" t="s">
        <v>468</v>
      </c>
      <c r="F148">
        <v>3</v>
      </c>
      <c r="G148" t="s">
        <v>1006</v>
      </c>
      <c r="H148" t="s">
        <v>1007</v>
      </c>
      <c r="I148" t="e">
        <v>#N/A</v>
      </c>
      <c r="J148" t="e">
        <v>#N/A</v>
      </c>
      <c r="K148">
        <v>0</v>
      </c>
      <c r="L148" t="e">
        <v>#N/A</v>
      </c>
    </row>
    <row r="149" spans="1:12" x14ac:dyDescent="0.3">
      <c r="A149">
        <v>351</v>
      </c>
      <c r="B149" t="s">
        <v>34</v>
      </c>
      <c r="C149" t="s">
        <v>242</v>
      </c>
      <c r="D149" t="s">
        <v>242</v>
      </c>
      <c r="E149" t="s">
        <v>467</v>
      </c>
      <c r="F149">
        <v>2</v>
      </c>
      <c r="G149" t="s">
        <v>1008</v>
      </c>
      <c r="H149" t="s">
        <v>1009</v>
      </c>
      <c r="I149" t="s">
        <v>1008</v>
      </c>
      <c r="J149" t="s">
        <v>1009</v>
      </c>
      <c r="K149">
        <v>1</v>
      </c>
      <c r="L149">
        <v>1</v>
      </c>
    </row>
    <row r="150" spans="1:12" x14ac:dyDescent="0.3">
      <c r="A150">
        <v>352</v>
      </c>
      <c r="B150" t="s">
        <v>34</v>
      </c>
      <c r="C150" t="s">
        <v>243</v>
      </c>
      <c r="D150" t="s">
        <v>243</v>
      </c>
      <c r="E150" t="s">
        <v>467</v>
      </c>
      <c r="F150">
        <v>2</v>
      </c>
      <c r="G150" t="s">
        <v>1010</v>
      </c>
      <c r="H150" t="s">
        <v>1011</v>
      </c>
      <c r="I150" t="s">
        <v>1010</v>
      </c>
      <c r="J150" t="s">
        <v>1011</v>
      </c>
      <c r="K150">
        <v>1</v>
      </c>
      <c r="L150">
        <v>1</v>
      </c>
    </row>
    <row r="151" spans="1:12" x14ac:dyDescent="0.3">
      <c r="A151">
        <v>353</v>
      </c>
      <c r="B151" t="s">
        <v>34</v>
      </c>
      <c r="C151" t="s">
        <v>244</v>
      </c>
      <c r="D151" t="s">
        <v>244</v>
      </c>
      <c r="E151" t="s">
        <v>467</v>
      </c>
      <c r="F151">
        <v>3</v>
      </c>
      <c r="G151" t="s">
        <v>1012</v>
      </c>
      <c r="H151" t="s">
        <v>1013</v>
      </c>
      <c r="I151" t="s">
        <v>1012</v>
      </c>
      <c r="J151" t="s">
        <v>1013</v>
      </c>
      <c r="K151">
        <v>1</v>
      </c>
      <c r="L151">
        <v>1</v>
      </c>
    </row>
    <row r="152" spans="1:12" x14ac:dyDescent="0.3">
      <c r="A152">
        <v>354</v>
      </c>
      <c r="B152" t="s">
        <v>34</v>
      </c>
      <c r="C152" t="s">
        <v>245</v>
      </c>
      <c r="D152" t="s">
        <v>246</v>
      </c>
      <c r="E152" t="s">
        <v>467</v>
      </c>
      <c r="F152">
        <v>3</v>
      </c>
      <c r="G152" t="s">
        <v>1014</v>
      </c>
      <c r="H152" t="s">
        <v>1015</v>
      </c>
      <c r="I152" t="s">
        <v>1014</v>
      </c>
      <c r="J152" t="s">
        <v>1015</v>
      </c>
      <c r="K152">
        <v>0</v>
      </c>
      <c r="L152">
        <v>1</v>
      </c>
    </row>
    <row r="153" spans="1:12" x14ac:dyDescent="0.3">
      <c r="A153">
        <v>355</v>
      </c>
      <c r="B153" t="s">
        <v>34</v>
      </c>
      <c r="C153" t="s">
        <v>246</v>
      </c>
      <c r="D153" t="s">
        <v>245</v>
      </c>
      <c r="E153" t="s">
        <v>467</v>
      </c>
      <c r="F153">
        <v>3</v>
      </c>
      <c r="G153" t="s">
        <v>1016</v>
      </c>
      <c r="H153" t="s">
        <v>1017</v>
      </c>
      <c r="I153" t="s">
        <v>1016</v>
      </c>
      <c r="J153" t="s">
        <v>1017</v>
      </c>
      <c r="K153">
        <v>0</v>
      </c>
      <c r="L153">
        <v>1</v>
      </c>
    </row>
    <row r="154" spans="1:12" x14ac:dyDescent="0.3">
      <c r="A154">
        <v>356</v>
      </c>
      <c r="B154" t="s">
        <v>34</v>
      </c>
      <c r="C154" t="s">
        <v>247</v>
      </c>
      <c r="D154" t="s">
        <v>247</v>
      </c>
      <c r="E154" t="s">
        <v>467</v>
      </c>
      <c r="F154">
        <v>3</v>
      </c>
      <c r="G154" t="s">
        <v>1018</v>
      </c>
      <c r="H154" t="s">
        <v>1019</v>
      </c>
      <c r="I154" t="s">
        <v>1018</v>
      </c>
      <c r="J154" t="s">
        <v>1019</v>
      </c>
      <c r="K154">
        <v>1</v>
      </c>
      <c r="L154">
        <v>1</v>
      </c>
    </row>
    <row r="155" spans="1:12" x14ac:dyDescent="0.3">
      <c r="A155">
        <v>169</v>
      </c>
      <c r="B155" t="s">
        <v>27</v>
      </c>
      <c r="C155" t="s">
        <v>248</v>
      </c>
      <c r="D155" t="s">
        <v>248</v>
      </c>
      <c r="E155" t="s">
        <v>469</v>
      </c>
      <c r="F155">
        <v>1</v>
      </c>
      <c r="G155" t="s">
        <v>1020</v>
      </c>
      <c r="H155" t="s">
        <v>1021</v>
      </c>
      <c r="I155" t="s">
        <v>1022</v>
      </c>
      <c r="J155" t="s">
        <v>1023</v>
      </c>
      <c r="K155">
        <v>1</v>
      </c>
      <c r="L155">
        <v>0</v>
      </c>
    </row>
    <row r="156" spans="1:12" x14ac:dyDescent="0.3">
      <c r="A156">
        <v>170</v>
      </c>
      <c r="B156" t="s">
        <v>27</v>
      </c>
      <c r="C156" t="s">
        <v>249</v>
      </c>
      <c r="D156" t="s">
        <v>249</v>
      </c>
      <c r="E156" t="s">
        <v>467</v>
      </c>
      <c r="F156">
        <v>2</v>
      </c>
      <c r="G156" t="s">
        <v>1024</v>
      </c>
      <c r="H156" t="s">
        <v>1025</v>
      </c>
      <c r="I156" t="s">
        <v>1024</v>
      </c>
      <c r="J156" t="s">
        <v>1025</v>
      </c>
      <c r="K156">
        <v>1</v>
      </c>
      <c r="L156">
        <v>1</v>
      </c>
    </row>
    <row r="157" spans="1:12" x14ac:dyDescent="0.3">
      <c r="A157">
        <v>171</v>
      </c>
      <c r="B157" t="s">
        <v>27</v>
      </c>
      <c r="C157" t="s">
        <v>250</v>
      </c>
      <c r="D157" t="s">
        <v>250</v>
      </c>
      <c r="E157" t="s">
        <v>469</v>
      </c>
      <c r="F157">
        <v>2</v>
      </c>
      <c r="G157" t="s">
        <v>1026</v>
      </c>
      <c r="H157" t="s">
        <v>1027</v>
      </c>
      <c r="I157" t="s">
        <v>1028</v>
      </c>
      <c r="J157" t="s">
        <v>1029</v>
      </c>
      <c r="K157">
        <v>1</v>
      </c>
      <c r="L157">
        <v>0</v>
      </c>
    </row>
    <row r="158" spans="1:12" x14ac:dyDescent="0.3">
      <c r="A158">
        <v>172</v>
      </c>
      <c r="B158" t="s">
        <v>27</v>
      </c>
      <c r="C158" t="s">
        <v>251</v>
      </c>
      <c r="D158" t="s">
        <v>251</v>
      </c>
      <c r="E158" t="s">
        <v>467</v>
      </c>
      <c r="F158">
        <v>3</v>
      </c>
      <c r="G158" t="s">
        <v>1030</v>
      </c>
      <c r="H158" t="s">
        <v>1031</v>
      </c>
      <c r="I158" t="s">
        <v>1030</v>
      </c>
      <c r="J158" t="s">
        <v>1031</v>
      </c>
      <c r="K158">
        <v>1</v>
      </c>
      <c r="L158">
        <v>1</v>
      </c>
    </row>
    <row r="159" spans="1:12" x14ac:dyDescent="0.3">
      <c r="A159">
        <v>173</v>
      </c>
      <c r="B159" t="s">
        <v>27</v>
      </c>
      <c r="C159" t="s">
        <v>252</v>
      </c>
      <c r="D159" t="s">
        <v>252</v>
      </c>
      <c r="E159" t="s">
        <v>469</v>
      </c>
      <c r="F159">
        <v>3</v>
      </c>
      <c r="G159" t="s">
        <v>1032</v>
      </c>
      <c r="H159" t="s">
        <v>1033</v>
      </c>
      <c r="I159" t="s">
        <v>1034</v>
      </c>
      <c r="J159" t="s">
        <v>1035</v>
      </c>
      <c r="K159">
        <v>1</v>
      </c>
      <c r="L159">
        <v>0</v>
      </c>
    </row>
    <row r="160" spans="1:12" x14ac:dyDescent="0.3">
      <c r="A160">
        <v>174</v>
      </c>
      <c r="B160" t="s">
        <v>27</v>
      </c>
      <c r="C160" t="s">
        <v>253</v>
      </c>
      <c r="D160" t="s">
        <v>253</v>
      </c>
      <c r="E160" t="s">
        <v>467</v>
      </c>
      <c r="F160">
        <v>3</v>
      </c>
      <c r="G160" t="s">
        <v>1036</v>
      </c>
      <c r="H160" t="s">
        <v>1037</v>
      </c>
      <c r="I160" t="s">
        <v>1036</v>
      </c>
      <c r="J160" t="s">
        <v>1037</v>
      </c>
      <c r="K160">
        <v>1</v>
      </c>
      <c r="L160">
        <v>1</v>
      </c>
    </row>
    <row r="161" spans="1:12" x14ac:dyDescent="0.3">
      <c r="A161">
        <v>175</v>
      </c>
      <c r="B161" t="s">
        <v>27</v>
      </c>
      <c r="C161" t="s">
        <v>254</v>
      </c>
      <c r="D161" t="s">
        <v>254</v>
      </c>
      <c r="E161" t="s">
        <v>467</v>
      </c>
      <c r="F161">
        <v>1</v>
      </c>
      <c r="G161" t="s">
        <v>1038</v>
      </c>
      <c r="H161" t="s">
        <v>1039</v>
      </c>
      <c r="I161" t="s">
        <v>1038</v>
      </c>
      <c r="J161" t="s">
        <v>1039</v>
      </c>
      <c r="K161">
        <v>1</v>
      </c>
      <c r="L161">
        <v>1</v>
      </c>
    </row>
    <row r="162" spans="1:12" x14ac:dyDescent="0.3">
      <c r="A162">
        <v>176</v>
      </c>
      <c r="B162" t="s">
        <v>27</v>
      </c>
      <c r="C162" t="s">
        <v>255</v>
      </c>
      <c r="D162" t="s">
        <v>255</v>
      </c>
      <c r="E162" t="s">
        <v>467</v>
      </c>
      <c r="F162">
        <v>1</v>
      </c>
      <c r="G162" t="s">
        <v>1040</v>
      </c>
      <c r="H162" t="s">
        <v>1041</v>
      </c>
      <c r="I162" t="s">
        <v>1040</v>
      </c>
      <c r="J162" t="s">
        <v>1041</v>
      </c>
      <c r="K162">
        <v>1</v>
      </c>
      <c r="L162">
        <v>1</v>
      </c>
    </row>
    <row r="163" spans="1:12" x14ac:dyDescent="0.3">
      <c r="A163">
        <v>177</v>
      </c>
      <c r="B163" t="s">
        <v>27</v>
      </c>
      <c r="C163" t="s">
        <v>256</v>
      </c>
      <c r="D163" t="s">
        <v>256</v>
      </c>
      <c r="E163" t="s">
        <v>467</v>
      </c>
      <c r="F163">
        <v>2</v>
      </c>
      <c r="G163" t="s">
        <v>1042</v>
      </c>
      <c r="H163" t="s">
        <v>1043</v>
      </c>
      <c r="I163" t="s">
        <v>1044</v>
      </c>
      <c r="J163" t="s">
        <v>1043</v>
      </c>
      <c r="K163">
        <v>1</v>
      </c>
      <c r="L163">
        <v>0</v>
      </c>
    </row>
    <row r="164" spans="1:12" x14ac:dyDescent="0.3">
      <c r="A164">
        <v>178</v>
      </c>
      <c r="B164" t="s">
        <v>27</v>
      </c>
      <c r="C164" t="s">
        <v>257</v>
      </c>
      <c r="D164" t="s">
        <v>257</v>
      </c>
      <c r="E164" t="s">
        <v>467</v>
      </c>
      <c r="F164">
        <v>2</v>
      </c>
      <c r="G164" t="s">
        <v>1045</v>
      </c>
      <c r="H164" t="s">
        <v>1046</v>
      </c>
      <c r="I164" t="s">
        <v>1045</v>
      </c>
      <c r="J164" t="s">
        <v>1046</v>
      </c>
      <c r="K164">
        <v>1</v>
      </c>
      <c r="L164">
        <v>1</v>
      </c>
    </row>
    <row r="165" spans="1:12" x14ac:dyDescent="0.3">
      <c r="A165">
        <v>179</v>
      </c>
      <c r="B165" t="s">
        <v>27</v>
      </c>
      <c r="C165" t="s">
        <v>258</v>
      </c>
      <c r="D165" t="s">
        <v>258</v>
      </c>
      <c r="E165" t="s">
        <v>467</v>
      </c>
      <c r="F165">
        <v>2</v>
      </c>
      <c r="G165" t="s">
        <v>1047</v>
      </c>
      <c r="H165" t="s">
        <v>1048</v>
      </c>
      <c r="I165" t="s">
        <v>1047</v>
      </c>
      <c r="J165" t="s">
        <v>1048</v>
      </c>
      <c r="K165">
        <v>1</v>
      </c>
      <c r="L165">
        <v>1</v>
      </c>
    </row>
    <row r="166" spans="1:12" x14ac:dyDescent="0.3">
      <c r="A166">
        <v>180</v>
      </c>
      <c r="B166" t="s">
        <v>27</v>
      </c>
      <c r="C166" t="s">
        <v>259</v>
      </c>
      <c r="D166" t="s">
        <v>259</v>
      </c>
      <c r="E166" t="s">
        <v>469</v>
      </c>
      <c r="F166">
        <v>2</v>
      </c>
      <c r="G166" t="s">
        <v>1049</v>
      </c>
      <c r="H166" t="s">
        <v>1050</v>
      </c>
      <c r="I166" t="s">
        <v>1051</v>
      </c>
      <c r="J166" t="s">
        <v>1052</v>
      </c>
      <c r="K166">
        <v>1</v>
      </c>
      <c r="L166">
        <v>0</v>
      </c>
    </row>
    <row r="167" spans="1:12" x14ac:dyDescent="0.3">
      <c r="A167">
        <v>181</v>
      </c>
      <c r="B167" t="s">
        <v>27</v>
      </c>
      <c r="C167" t="s">
        <v>260</v>
      </c>
      <c r="D167" t="s">
        <v>260</v>
      </c>
      <c r="E167" t="s">
        <v>469</v>
      </c>
      <c r="F167">
        <v>2</v>
      </c>
      <c r="G167" t="s">
        <v>1053</v>
      </c>
      <c r="H167" t="s">
        <v>1054</v>
      </c>
      <c r="I167" t="s">
        <v>1055</v>
      </c>
      <c r="J167" t="s">
        <v>1056</v>
      </c>
      <c r="K167">
        <v>1</v>
      </c>
      <c r="L167">
        <v>0</v>
      </c>
    </row>
    <row r="168" spans="1:12" x14ac:dyDescent="0.3">
      <c r="A168">
        <v>182</v>
      </c>
      <c r="B168" t="s">
        <v>27</v>
      </c>
      <c r="C168" t="s">
        <v>261</v>
      </c>
      <c r="D168" t="s">
        <v>261</v>
      </c>
      <c r="E168" t="s">
        <v>467</v>
      </c>
      <c r="F168">
        <v>3</v>
      </c>
      <c r="G168" t="s">
        <v>1057</v>
      </c>
      <c r="H168" t="s">
        <v>1058</v>
      </c>
      <c r="I168" t="s">
        <v>1057</v>
      </c>
      <c r="J168" t="s">
        <v>1058</v>
      </c>
      <c r="K168">
        <v>1</v>
      </c>
      <c r="L168">
        <v>1</v>
      </c>
    </row>
    <row r="169" spans="1:12" x14ac:dyDescent="0.3">
      <c r="A169">
        <v>183</v>
      </c>
      <c r="B169" t="s">
        <v>27</v>
      </c>
      <c r="C169" t="s">
        <v>262</v>
      </c>
      <c r="D169" t="s">
        <v>262</v>
      </c>
      <c r="E169" t="s">
        <v>469</v>
      </c>
      <c r="F169">
        <v>3</v>
      </c>
      <c r="G169" t="s">
        <v>1059</v>
      </c>
      <c r="H169" t="s">
        <v>1060</v>
      </c>
      <c r="I169" t="s">
        <v>1061</v>
      </c>
      <c r="J169" t="s">
        <v>1062</v>
      </c>
      <c r="K169">
        <v>1</v>
      </c>
      <c r="L169">
        <v>0</v>
      </c>
    </row>
    <row r="170" spans="1:12" x14ac:dyDescent="0.3">
      <c r="A170">
        <v>184</v>
      </c>
      <c r="B170" t="s">
        <v>27</v>
      </c>
      <c r="C170" t="s">
        <v>263</v>
      </c>
      <c r="D170" t="s">
        <v>263</v>
      </c>
      <c r="E170" t="s">
        <v>469</v>
      </c>
      <c r="F170">
        <v>1</v>
      </c>
      <c r="G170" t="s">
        <v>1063</v>
      </c>
      <c r="H170" t="s">
        <v>1064</v>
      </c>
      <c r="I170" t="s">
        <v>1065</v>
      </c>
      <c r="J170" t="s">
        <v>1066</v>
      </c>
      <c r="K170">
        <v>1</v>
      </c>
      <c r="L170">
        <v>0</v>
      </c>
    </row>
    <row r="171" spans="1:12" x14ac:dyDescent="0.3">
      <c r="A171">
        <v>185</v>
      </c>
      <c r="B171" t="s">
        <v>27</v>
      </c>
      <c r="C171" t="s">
        <v>264</v>
      </c>
      <c r="D171" t="s">
        <v>264</v>
      </c>
      <c r="E171" t="s">
        <v>469</v>
      </c>
      <c r="F171">
        <v>1</v>
      </c>
      <c r="G171" t="s">
        <v>1067</v>
      </c>
      <c r="H171" t="s">
        <v>1068</v>
      </c>
      <c r="I171" t="s">
        <v>1069</v>
      </c>
      <c r="J171" t="s">
        <v>1070</v>
      </c>
      <c r="K171">
        <v>1</v>
      </c>
      <c r="L171">
        <v>0</v>
      </c>
    </row>
    <row r="172" spans="1:12" x14ac:dyDescent="0.3">
      <c r="A172">
        <v>186</v>
      </c>
      <c r="B172" t="s">
        <v>27</v>
      </c>
      <c r="C172" t="s">
        <v>265</v>
      </c>
      <c r="D172" t="s">
        <v>265</v>
      </c>
      <c r="E172" t="s">
        <v>467</v>
      </c>
      <c r="F172">
        <v>1</v>
      </c>
      <c r="G172" t="s">
        <v>1071</v>
      </c>
      <c r="H172" t="s">
        <v>1072</v>
      </c>
      <c r="I172" t="s">
        <v>1071</v>
      </c>
      <c r="J172" t="s">
        <v>1072</v>
      </c>
      <c r="K172">
        <v>1</v>
      </c>
      <c r="L172">
        <v>1</v>
      </c>
    </row>
    <row r="173" spans="1:12" x14ac:dyDescent="0.3">
      <c r="A173">
        <v>187</v>
      </c>
      <c r="B173" t="s">
        <v>27</v>
      </c>
      <c r="C173" t="s">
        <v>266</v>
      </c>
      <c r="D173" t="s">
        <v>266</v>
      </c>
      <c r="E173" t="s">
        <v>467</v>
      </c>
      <c r="F173">
        <v>2</v>
      </c>
      <c r="G173" t="s">
        <v>1073</v>
      </c>
      <c r="H173" t="s">
        <v>1074</v>
      </c>
      <c r="I173" t="s">
        <v>1073</v>
      </c>
      <c r="J173" t="s">
        <v>1074</v>
      </c>
      <c r="K173">
        <v>1</v>
      </c>
      <c r="L173">
        <v>1</v>
      </c>
    </row>
    <row r="174" spans="1:12" x14ac:dyDescent="0.3">
      <c r="A174">
        <v>188</v>
      </c>
      <c r="B174" t="s">
        <v>27</v>
      </c>
      <c r="C174" t="s">
        <v>267</v>
      </c>
      <c r="D174" t="s">
        <v>267</v>
      </c>
      <c r="E174" t="s">
        <v>469</v>
      </c>
      <c r="F174">
        <v>2</v>
      </c>
      <c r="G174" t="s">
        <v>1075</v>
      </c>
      <c r="H174" t="s">
        <v>1076</v>
      </c>
      <c r="I174" t="s">
        <v>1077</v>
      </c>
      <c r="J174" t="s">
        <v>1078</v>
      </c>
      <c r="K174">
        <v>1</v>
      </c>
      <c r="L174">
        <v>0</v>
      </c>
    </row>
    <row r="175" spans="1:12" x14ac:dyDescent="0.3">
      <c r="A175">
        <v>189</v>
      </c>
      <c r="B175" t="s">
        <v>27</v>
      </c>
      <c r="C175" t="s">
        <v>268</v>
      </c>
      <c r="E175" t="s">
        <v>468</v>
      </c>
      <c r="F175">
        <v>2</v>
      </c>
      <c r="G175" t="s">
        <v>1079</v>
      </c>
      <c r="H175" t="s">
        <v>1080</v>
      </c>
      <c r="I175" t="e">
        <v>#N/A</v>
      </c>
      <c r="J175" t="e">
        <v>#N/A</v>
      </c>
      <c r="K175">
        <v>0</v>
      </c>
      <c r="L175" t="e">
        <v>#N/A</v>
      </c>
    </row>
    <row r="176" spans="1:12" x14ac:dyDescent="0.3">
      <c r="A176">
        <v>190</v>
      </c>
      <c r="B176" t="s">
        <v>27</v>
      </c>
      <c r="C176" t="s">
        <v>269</v>
      </c>
      <c r="D176" t="s">
        <v>268</v>
      </c>
      <c r="E176" t="s">
        <v>469</v>
      </c>
      <c r="F176">
        <v>2</v>
      </c>
      <c r="G176" t="s">
        <v>1081</v>
      </c>
      <c r="H176" t="s">
        <v>1082</v>
      </c>
      <c r="I176" t="s">
        <v>1083</v>
      </c>
      <c r="J176" t="s">
        <v>1084</v>
      </c>
      <c r="K176">
        <v>0</v>
      </c>
      <c r="L176">
        <v>0</v>
      </c>
    </row>
    <row r="177" spans="1:12" x14ac:dyDescent="0.3">
      <c r="A177">
        <v>191</v>
      </c>
      <c r="B177" t="s">
        <v>27</v>
      </c>
      <c r="C177" t="s">
        <v>270</v>
      </c>
      <c r="D177" t="s">
        <v>269</v>
      </c>
      <c r="E177" t="s">
        <v>469</v>
      </c>
      <c r="F177">
        <v>2</v>
      </c>
      <c r="G177" t="s">
        <v>1085</v>
      </c>
      <c r="H177" t="s">
        <v>1086</v>
      </c>
      <c r="I177" t="s">
        <v>1087</v>
      </c>
      <c r="J177" t="s">
        <v>1088</v>
      </c>
      <c r="K177">
        <v>0</v>
      </c>
      <c r="L177">
        <v>0</v>
      </c>
    </row>
    <row r="178" spans="1:12" x14ac:dyDescent="0.3">
      <c r="A178">
        <v>192</v>
      </c>
      <c r="B178" t="s">
        <v>27</v>
      </c>
      <c r="C178" t="s">
        <v>271</v>
      </c>
      <c r="D178" t="s">
        <v>270</v>
      </c>
      <c r="E178" t="s">
        <v>469</v>
      </c>
      <c r="F178">
        <v>3</v>
      </c>
      <c r="G178" t="s">
        <v>1089</v>
      </c>
      <c r="H178" t="s">
        <v>1090</v>
      </c>
      <c r="I178" t="s">
        <v>1091</v>
      </c>
      <c r="J178" t="s">
        <v>1092</v>
      </c>
      <c r="K178">
        <v>0</v>
      </c>
      <c r="L178">
        <v>0</v>
      </c>
    </row>
    <row r="179" spans="1:12" x14ac:dyDescent="0.3">
      <c r="A179">
        <v>193</v>
      </c>
      <c r="B179" t="s">
        <v>27</v>
      </c>
      <c r="C179" t="s">
        <v>272</v>
      </c>
      <c r="D179" t="s">
        <v>271</v>
      </c>
      <c r="E179" t="s">
        <v>469</v>
      </c>
      <c r="F179">
        <v>3</v>
      </c>
      <c r="G179" t="s">
        <v>1093</v>
      </c>
      <c r="H179" t="s">
        <v>1094</v>
      </c>
      <c r="I179" t="s">
        <v>1095</v>
      </c>
      <c r="J179" t="s">
        <v>1096</v>
      </c>
      <c r="K179">
        <v>0</v>
      </c>
      <c r="L179">
        <v>0</v>
      </c>
    </row>
    <row r="180" spans="1:12" x14ac:dyDescent="0.3">
      <c r="A180">
        <v>194</v>
      </c>
      <c r="B180" t="s">
        <v>27</v>
      </c>
      <c r="C180" t="s">
        <v>273</v>
      </c>
      <c r="D180" t="s">
        <v>272</v>
      </c>
      <c r="E180" t="s">
        <v>469</v>
      </c>
      <c r="F180">
        <v>3</v>
      </c>
      <c r="G180" t="s">
        <v>1097</v>
      </c>
      <c r="H180" t="s">
        <v>1098</v>
      </c>
      <c r="I180" t="s">
        <v>1099</v>
      </c>
      <c r="J180" t="s">
        <v>1100</v>
      </c>
      <c r="K180">
        <v>0</v>
      </c>
      <c r="L180">
        <v>0</v>
      </c>
    </row>
    <row r="181" spans="1:12" x14ac:dyDescent="0.3">
      <c r="A181">
        <v>195</v>
      </c>
      <c r="B181" t="s">
        <v>27</v>
      </c>
      <c r="C181" t="s">
        <v>487</v>
      </c>
      <c r="D181" t="s">
        <v>273</v>
      </c>
      <c r="E181" t="s">
        <v>469</v>
      </c>
      <c r="F181">
        <v>3</v>
      </c>
      <c r="G181" t="s">
        <v>1101</v>
      </c>
      <c r="H181" t="s">
        <v>1102</v>
      </c>
      <c r="I181" t="s">
        <v>1103</v>
      </c>
      <c r="J181" t="s">
        <v>1104</v>
      </c>
      <c r="K181">
        <v>0</v>
      </c>
      <c r="L181">
        <v>0</v>
      </c>
    </row>
    <row r="182" spans="1:12" x14ac:dyDescent="0.3">
      <c r="A182">
        <v>196</v>
      </c>
      <c r="B182" t="s">
        <v>27</v>
      </c>
      <c r="C182" t="s">
        <v>274</v>
      </c>
      <c r="D182" t="s">
        <v>274</v>
      </c>
      <c r="E182" t="s">
        <v>467</v>
      </c>
      <c r="F182">
        <v>1</v>
      </c>
      <c r="G182" t="s">
        <v>1105</v>
      </c>
      <c r="H182" t="s">
        <v>1106</v>
      </c>
      <c r="I182" t="s">
        <v>1105</v>
      </c>
      <c r="J182" t="s">
        <v>1106</v>
      </c>
      <c r="K182">
        <v>1</v>
      </c>
      <c r="L182">
        <v>1</v>
      </c>
    </row>
    <row r="183" spans="1:12" x14ac:dyDescent="0.3">
      <c r="A183">
        <v>197</v>
      </c>
      <c r="B183" t="s">
        <v>27</v>
      </c>
      <c r="C183" t="s">
        <v>275</v>
      </c>
      <c r="D183" t="s">
        <v>275</v>
      </c>
      <c r="E183" t="s">
        <v>467</v>
      </c>
      <c r="F183">
        <v>1</v>
      </c>
      <c r="G183" t="s">
        <v>1107</v>
      </c>
      <c r="H183" t="s">
        <v>1108</v>
      </c>
      <c r="I183" t="s">
        <v>1107</v>
      </c>
      <c r="J183" t="s">
        <v>1108</v>
      </c>
      <c r="K183">
        <v>1</v>
      </c>
      <c r="L183">
        <v>1</v>
      </c>
    </row>
    <row r="184" spans="1:12" x14ac:dyDescent="0.3">
      <c r="A184">
        <v>198</v>
      </c>
      <c r="B184" t="s">
        <v>27</v>
      </c>
      <c r="C184" t="s">
        <v>276</v>
      </c>
      <c r="D184" t="s">
        <v>276</v>
      </c>
      <c r="E184" t="s">
        <v>467</v>
      </c>
      <c r="F184">
        <v>1</v>
      </c>
      <c r="G184" t="s">
        <v>1109</v>
      </c>
      <c r="H184" t="s">
        <v>1110</v>
      </c>
      <c r="I184" t="s">
        <v>1109</v>
      </c>
      <c r="J184" t="s">
        <v>1110</v>
      </c>
      <c r="K184">
        <v>1</v>
      </c>
      <c r="L184">
        <v>1</v>
      </c>
    </row>
    <row r="185" spans="1:12" x14ac:dyDescent="0.3">
      <c r="A185">
        <v>199</v>
      </c>
      <c r="B185" t="s">
        <v>27</v>
      </c>
      <c r="C185" t="s">
        <v>277</v>
      </c>
      <c r="D185" t="s">
        <v>277</v>
      </c>
      <c r="E185" t="s">
        <v>478</v>
      </c>
      <c r="F185">
        <v>2</v>
      </c>
      <c r="G185" t="s">
        <v>1111</v>
      </c>
      <c r="H185" t="s">
        <v>1112</v>
      </c>
      <c r="I185" t="s">
        <v>1113</v>
      </c>
      <c r="J185" t="s">
        <v>1114</v>
      </c>
      <c r="K185">
        <v>1</v>
      </c>
      <c r="L185">
        <v>0</v>
      </c>
    </row>
    <row r="186" spans="1:12" x14ac:dyDescent="0.3">
      <c r="A186">
        <v>200</v>
      </c>
      <c r="B186" t="s">
        <v>27</v>
      </c>
      <c r="C186" t="s">
        <v>278</v>
      </c>
      <c r="D186" t="s">
        <v>278</v>
      </c>
      <c r="E186" t="s">
        <v>467</v>
      </c>
      <c r="F186">
        <v>2</v>
      </c>
      <c r="G186" t="s">
        <v>1115</v>
      </c>
      <c r="H186" t="s">
        <v>1116</v>
      </c>
      <c r="I186" t="s">
        <v>1115</v>
      </c>
      <c r="J186" t="s">
        <v>1116</v>
      </c>
      <c r="K186">
        <v>1</v>
      </c>
      <c r="L186">
        <v>1</v>
      </c>
    </row>
    <row r="187" spans="1:12" x14ac:dyDescent="0.3">
      <c r="A187">
        <v>201</v>
      </c>
      <c r="B187" t="s">
        <v>27</v>
      </c>
      <c r="C187" t="s">
        <v>279</v>
      </c>
      <c r="D187" t="s">
        <v>279</v>
      </c>
      <c r="E187" t="s">
        <v>469</v>
      </c>
      <c r="F187">
        <v>2</v>
      </c>
      <c r="G187" t="s">
        <v>1117</v>
      </c>
      <c r="H187" t="s">
        <v>1118</v>
      </c>
      <c r="I187" t="s">
        <v>1119</v>
      </c>
      <c r="J187" t="s">
        <v>1120</v>
      </c>
      <c r="K187">
        <v>1</v>
      </c>
      <c r="L187">
        <v>0</v>
      </c>
    </row>
    <row r="188" spans="1:12" x14ac:dyDescent="0.3">
      <c r="A188">
        <v>202</v>
      </c>
      <c r="B188" t="s">
        <v>27</v>
      </c>
      <c r="C188" t="s">
        <v>280</v>
      </c>
      <c r="D188" t="s">
        <v>284</v>
      </c>
      <c r="E188" t="s">
        <v>477</v>
      </c>
      <c r="F188">
        <v>2</v>
      </c>
      <c r="G188" t="s">
        <v>1121</v>
      </c>
      <c r="H188" t="s">
        <v>1122</v>
      </c>
      <c r="I188" t="s">
        <v>1123</v>
      </c>
      <c r="J188" t="s">
        <v>1124</v>
      </c>
      <c r="K188">
        <v>0</v>
      </c>
      <c r="L188">
        <v>0</v>
      </c>
    </row>
    <row r="189" spans="1:12" x14ac:dyDescent="0.3">
      <c r="A189">
        <v>203</v>
      </c>
      <c r="B189" t="s">
        <v>27</v>
      </c>
      <c r="C189" t="s">
        <v>281</v>
      </c>
      <c r="D189" t="s">
        <v>285</v>
      </c>
      <c r="E189" t="s">
        <v>467</v>
      </c>
      <c r="F189">
        <v>2</v>
      </c>
      <c r="G189" t="s">
        <v>1125</v>
      </c>
      <c r="H189" t="s">
        <v>1126</v>
      </c>
      <c r="I189" t="s">
        <v>1125</v>
      </c>
      <c r="J189" t="s">
        <v>1126</v>
      </c>
      <c r="K189">
        <v>0</v>
      </c>
      <c r="L189">
        <v>1</v>
      </c>
    </row>
    <row r="190" spans="1:12" x14ac:dyDescent="0.3">
      <c r="A190">
        <v>204</v>
      </c>
      <c r="B190" t="s">
        <v>27</v>
      </c>
      <c r="C190" t="s">
        <v>282</v>
      </c>
      <c r="D190" t="s">
        <v>280</v>
      </c>
      <c r="E190" t="s">
        <v>467</v>
      </c>
      <c r="F190">
        <v>2</v>
      </c>
      <c r="G190" t="s">
        <v>1127</v>
      </c>
      <c r="H190" t="s">
        <v>1128</v>
      </c>
      <c r="I190" t="s">
        <v>1127</v>
      </c>
      <c r="J190" t="s">
        <v>1128</v>
      </c>
      <c r="K190">
        <v>0</v>
      </c>
      <c r="L190">
        <v>1</v>
      </c>
    </row>
    <row r="191" spans="1:12" x14ac:dyDescent="0.3">
      <c r="A191">
        <v>205</v>
      </c>
      <c r="B191" t="s">
        <v>27</v>
      </c>
      <c r="C191" t="s">
        <v>283</v>
      </c>
      <c r="E191" t="s">
        <v>468</v>
      </c>
      <c r="F191">
        <v>2</v>
      </c>
      <c r="G191" t="s">
        <v>1129</v>
      </c>
      <c r="H191" t="s">
        <v>1130</v>
      </c>
      <c r="I191" t="e">
        <v>#N/A</v>
      </c>
      <c r="J191" t="e">
        <v>#N/A</v>
      </c>
      <c r="K191">
        <v>0</v>
      </c>
      <c r="L191" t="e">
        <v>#N/A</v>
      </c>
    </row>
    <row r="192" spans="1:12" x14ac:dyDescent="0.3">
      <c r="A192">
        <v>206</v>
      </c>
      <c r="B192" t="s">
        <v>27</v>
      </c>
      <c r="C192" t="s">
        <v>284</v>
      </c>
      <c r="E192" t="s">
        <v>471</v>
      </c>
      <c r="F192">
        <v>2</v>
      </c>
      <c r="G192" t="s">
        <v>1131</v>
      </c>
      <c r="H192" t="s">
        <v>1132</v>
      </c>
      <c r="I192" t="e">
        <v>#N/A</v>
      </c>
      <c r="J192" t="e">
        <v>#N/A</v>
      </c>
      <c r="K192">
        <v>0</v>
      </c>
      <c r="L192" t="e">
        <v>#N/A</v>
      </c>
    </row>
    <row r="193" spans="1:12" x14ac:dyDescent="0.3">
      <c r="A193">
        <v>207</v>
      </c>
      <c r="B193" t="s">
        <v>27</v>
      </c>
      <c r="C193" t="s">
        <v>285</v>
      </c>
      <c r="D193" t="s">
        <v>283</v>
      </c>
      <c r="E193" t="s">
        <v>467</v>
      </c>
      <c r="F193">
        <v>2</v>
      </c>
      <c r="G193" t="s">
        <v>1133</v>
      </c>
      <c r="H193" t="s">
        <v>1134</v>
      </c>
      <c r="I193" t="s">
        <v>1133</v>
      </c>
      <c r="J193" t="s">
        <v>1134</v>
      </c>
      <c r="K193">
        <v>0</v>
      </c>
      <c r="L193">
        <v>1</v>
      </c>
    </row>
    <row r="194" spans="1:12" x14ac:dyDescent="0.3">
      <c r="A194">
        <v>208</v>
      </c>
      <c r="B194" t="s">
        <v>27</v>
      </c>
      <c r="C194" t="s">
        <v>286</v>
      </c>
      <c r="D194" t="s">
        <v>286</v>
      </c>
      <c r="E194" t="s">
        <v>469</v>
      </c>
      <c r="F194">
        <v>3</v>
      </c>
      <c r="G194" t="s">
        <v>1135</v>
      </c>
      <c r="H194" t="s">
        <v>1136</v>
      </c>
      <c r="I194" t="s">
        <v>1137</v>
      </c>
      <c r="J194" t="s">
        <v>1138</v>
      </c>
      <c r="K194">
        <v>1</v>
      </c>
      <c r="L194">
        <v>0</v>
      </c>
    </row>
    <row r="195" spans="1:12" x14ac:dyDescent="0.3">
      <c r="A195">
        <v>209</v>
      </c>
      <c r="B195" t="s">
        <v>27</v>
      </c>
      <c r="C195" t="s">
        <v>287</v>
      </c>
      <c r="D195" t="s">
        <v>287</v>
      </c>
      <c r="E195" t="s">
        <v>469</v>
      </c>
      <c r="F195">
        <v>3</v>
      </c>
      <c r="G195" t="s">
        <v>1139</v>
      </c>
      <c r="H195" t="s">
        <v>1140</v>
      </c>
      <c r="I195" t="s">
        <v>1141</v>
      </c>
      <c r="J195" t="s">
        <v>1142</v>
      </c>
      <c r="K195">
        <v>1</v>
      </c>
      <c r="L195">
        <v>0</v>
      </c>
    </row>
    <row r="196" spans="1:12" x14ac:dyDescent="0.3">
      <c r="A196">
        <v>210</v>
      </c>
      <c r="B196" t="s">
        <v>27</v>
      </c>
      <c r="C196" t="s">
        <v>288</v>
      </c>
      <c r="D196" t="s">
        <v>288</v>
      </c>
      <c r="E196" t="s">
        <v>467</v>
      </c>
      <c r="F196">
        <v>3</v>
      </c>
      <c r="G196" t="s">
        <v>1143</v>
      </c>
      <c r="H196" t="s">
        <v>1144</v>
      </c>
      <c r="I196" t="s">
        <v>1143</v>
      </c>
      <c r="J196" t="s">
        <v>1144</v>
      </c>
      <c r="K196">
        <v>1</v>
      </c>
      <c r="L196">
        <v>1</v>
      </c>
    </row>
    <row r="197" spans="1:12" x14ac:dyDescent="0.3">
      <c r="A197">
        <v>211</v>
      </c>
      <c r="B197" t="s">
        <v>27</v>
      </c>
      <c r="C197" t="s">
        <v>289</v>
      </c>
      <c r="D197" t="s">
        <v>289</v>
      </c>
      <c r="E197" t="s">
        <v>469</v>
      </c>
      <c r="F197">
        <v>3</v>
      </c>
      <c r="G197" t="s">
        <v>1145</v>
      </c>
      <c r="H197" t="s">
        <v>1146</v>
      </c>
      <c r="I197" t="s">
        <v>1147</v>
      </c>
      <c r="J197" t="s">
        <v>1148</v>
      </c>
      <c r="K197">
        <v>1</v>
      </c>
      <c r="L197">
        <v>0</v>
      </c>
    </row>
    <row r="198" spans="1:12" x14ac:dyDescent="0.3">
      <c r="A198">
        <v>212</v>
      </c>
      <c r="B198" t="s">
        <v>27</v>
      </c>
      <c r="C198" t="s">
        <v>291</v>
      </c>
      <c r="D198" t="s">
        <v>291</v>
      </c>
      <c r="E198" t="s">
        <v>467</v>
      </c>
      <c r="F198">
        <v>2</v>
      </c>
      <c r="G198" t="s">
        <v>1149</v>
      </c>
      <c r="H198" t="s">
        <v>1150</v>
      </c>
      <c r="I198" t="s">
        <v>1149</v>
      </c>
      <c r="J198" t="s">
        <v>1150</v>
      </c>
      <c r="K198">
        <v>1</v>
      </c>
      <c r="L198">
        <v>1</v>
      </c>
    </row>
    <row r="199" spans="1:12" x14ac:dyDescent="0.3">
      <c r="A199">
        <v>213</v>
      </c>
      <c r="B199" t="s">
        <v>27</v>
      </c>
      <c r="C199" t="s">
        <v>292</v>
      </c>
      <c r="D199" t="s">
        <v>292</v>
      </c>
      <c r="E199" t="s">
        <v>467</v>
      </c>
      <c r="F199">
        <v>2</v>
      </c>
      <c r="G199" t="s">
        <v>1151</v>
      </c>
      <c r="H199" t="s">
        <v>1152</v>
      </c>
      <c r="I199" t="s">
        <v>1151</v>
      </c>
      <c r="J199" t="s">
        <v>1152</v>
      </c>
      <c r="K199">
        <v>1</v>
      </c>
      <c r="L199">
        <v>1</v>
      </c>
    </row>
    <row r="200" spans="1:12" x14ac:dyDescent="0.3">
      <c r="A200">
        <v>214</v>
      </c>
      <c r="B200" t="s">
        <v>27</v>
      </c>
      <c r="C200" t="s">
        <v>293</v>
      </c>
      <c r="D200" t="s">
        <v>293</v>
      </c>
      <c r="E200" t="s">
        <v>467</v>
      </c>
      <c r="F200">
        <v>3</v>
      </c>
      <c r="G200" t="s">
        <v>1153</v>
      </c>
      <c r="H200" t="s">
        <v>1154</v>
      </c>
      <c r="I200" t="s">
        <v>1153</v>
      </c>
      <c r="J200" t="s">
        <v>1154</v>
      </c>
      <c r="K200">
        <v>1</v>
      </c>
      <c r="L200">
        <v>1</v>
      </c>
    </row>
    <row r="201" spans="1:12" x14ac:dyDescent="0.3">
      <c r="A201">
        <v>215</v>
      </c>
      <c r="B201" t="s">
        <v>27</v>
      </c>
      <c r="C201" t="s">
        <v>294</v>
      </c>
      <c r="D201" t="s">
        <v>294</v>
      </c>
      <c r="E201" t="s">
        <v>469</v>
      </c>
      <c r="F201">
        <v>3</v>
      </c>
      <c r="G201" t="s">
        <v>1155</v>
      </c>
      <c r="H201" t="s">
        <v>1156</v>
      </c>
      <c r="I201" t="s">
        <v>1157</v>
      </c>
      <c r="J201" t="s">
        <v>1158</v>
      </c>
      <c r="K201">
        <v>1</v>
      </c>
      <c r="L201">
        <v>0</v>
      </c>
    </row>
    <row r="202" spans="1:12" x14ac:dyDescent="0.3">
      <c r="A202">
        <v>216</v>
      </c>
      <c r="B202" t="s">
        <v>27</v>
      </c>
      <c r="C202" t="s">
        <v>295</v>
      </c>
      <c r="D202" t="s">
        <v>295</v>
      </c>
      <c r="E202" t="s">
        <v>469</v>
      </c>
      <c r="F202">
        <v>3</v>
      </c>
      <c r="G202" t="s">
        <v>1157</v>
      </c>
      <c r="H202" t="s">
        <v>1158</v>
      </c>
      <c r="I202" t="s">
        <v>1155</v>
      </c>
      <c r="J202" t="s">
        <v>1159</v>
      </c>
      <c r="K202">
        <v>1</v>
      </c>
      <c r="L202">
        <v>0</v>
      </c>
    </row>
    <row r="203" spans="1:12" x14ac:dyDescent="0.3">
      <c r="A203">
        <v>217</v>
      </c>
      <c r="B203" t="s">
        <v>27</v>
      </c>
      <c r="C203" t="s">
        <v>296</v>
      </c>
      <c r="D203" t="s">
        <v>296</v>
      </c>
      <c r="E203" t="s">
        <v>467</v>
      </c>
      <c r="F203">
        <v>3</v>
      </c>
      <c r="G203" t="s">
        <v>1160</v>
      </c>
      <c r="H203" t="s">
        <v>1161</v>
      </c>
      <c r="I203" t="s">
        <v>1160</v>
      </c>
      <c r="J203" t="s">
        <v>1161</v>
      </c>
      <c r="K203">
        <v>1</v>
      </c>
      <c r="L203">
        <v>1</v>
      </c>
    </row>
    <row r="204" spans="1:12" x14ac:dyDescent="0.3">
      <c r="A204">
        <v>67</v>
      </c>
      <c r="B204" t="s">
        <v>22</v>
      </c>
      <c r="C204" t="s">
        <v>297</v>
      </c>
      <c r="D204" t="s">
        <v>297</v>
      </c>
      <c r="E204" t="s">
        <v>467</v>
      </c>
      <c r="F204">
        <v>1</v>
      </c>
      <c r="G204" t="s">
        <v>1162</v>
      </c>
      <c r="H204" t="s">
        <v>1163</v>
      </c>
      <c r="I204" t="s">
        <v>1162</v>
      </c>
      <c r="J204" t="s">
        <v>1163</v>
      </c>
      <c r="K204">
        <v>1</v>
      </c>
      <c r="L204">
        <v>1</v>
      </c>
    </row>
    <row r="205" spans="1:12" x14ac:dyDescent="0.3">
      <c r="A205">
        <v>68</v>
      </c>
      <c r="B205" t="s">
        <v>22</v>
      </c>
      <c r="C205" t="s">
        <v>298</v>
      </c>
      <c r="D205" t="s">
        <v>298</v>
      </c>
      <c r="E205" t="s">
        <v>469</v>
      </c>
      <c r="F205">
        <v>2</v>
      </c>
      <c r="G205" t="s">
        <v>1164</v>
      </c>
      <c r="H205" t="s">
        <v>1165</v>
      </c>
      <c r="I205" t="s">
        <v>1166</v>
      </c>
      <c r="J205" t="s">
        <v>1167</v>
      </c>
      <c r="K205">
        <v>1</v>
      </c>
      <c r="L205">
        <v>0</v>
      </c>
    </row>
    <row r="206" spans="1:12" x14ac:dyDescent="0.3">
      <c r="A206">
        <v>69</v>
      </c>
      <c r="B206" t="s">
        <v>22</v>
      </c>
      <c r="C206" t="s">
        <v>299</v>
      </c>
      <c r="E206" t="s">
        <v>468</v>
      </c>
      <c r="F206">
        <v>2</v>
      </c>
      <c r="G206" t="s">
        <v>1168</v>
      </c>
      <c r="H206" t="s">
        <v>1169</v>
      </c>
      <c r="I206" t="e">
        <v>#N/A</v>
      </c>
      <c r="J206" t="e">
        <v>#N/A</v>
      </c>
      <c r="K206">
        <v>0</v>
      </c>
      <c r="L206" t="e">
        <v>#N/A</v>
      </c>
    </row>
    <row r="207" spans="1:12" x14ac:dyDescent="0.3">
      <c r="A207">
        <v>70</v>
      </c>
      <c r="B207" t="s">
        <v>22</v>
      </c>
      <c r="C207" t="s">
        <v>300</v>
      </c>
      <c r="D207" t="s">
        <v>299</v>
      </c>
      <c r="E207" t="s">
        <v>467</v>
      </c>
      <c r="F207">
        <v>2</v>
      </c>
      <c r="G207" t="s">
        <v>1170</v>
      </c>
      <c r="H207" t="s">
        <v>1171</v>
      </c>
      <c r="I207" t="s">
        <v>1170</v>
      </c>
      <c r="J207" t="s">
        <v>1171</v>
      </c>
      <c r="K207">
        <v>0</v>
      </c>
      <c r="L207">
        <v>1</v>
      </c>
    </row>
    <row r="208" spans="1:12" x14ac:dyDescent="0.3">
      <c r="A208">
        <v>71</v>
      </c>
      <c r="B208" t="s">
        <v>22</v>
      </c>
      <c r="C208" t="s">
        <v>301</v>
      </c>
      <c r="D208" t="s">
        <v>300</v>
      </c>
      <c r="E208" t="s">
        <v>467</v>
      </c>
      <c r="F208">
        <v>2</v>
      </c>
      <c r="G208" t="s">
        <v>1172</v>
      </c>
      <c r="H208" t="s">
        <v>1173</v>
      </c>
      <c r="I208" t="s">
        <v>1172</v>
      </c>
      <c r="J208" t="s">
        <v>1173</v>
      </c>
      <c r="K208">
        <v>0</v>
      </c>
      <c r="L208">
        <v>1</v>
      </c>
    </row>
    <row r="209" spans="1:12" x14ac:dyDescent="0.3">
      <c r="A209">
        <v>72</v>
      </c>
      <c r="B209" t="s">
        <v>22</v>
      </c>
      <c r="C209" t="s">
        <v>302</v>
      </c>
      <c r="E209" t="s">
        <v>468</v>
      </c>
      <c r="F209">
        <v>2</v>
      </c>
      <c r="G209" t="s">
        <v>1174</v>
      </c>
      <c r="H209" t="s">
        <v>1175</v>
      </c>
      <c r="I209" t="e">
        <v>#N/A</v>
      </c>
      <c r="J209" t="e">
        <v>#N/A</v>
      </c>
      <c r="K209">
        <v>0</v>
      </c>
      <c r="L209" t="e">
        <v>#N/A</v>
      </c>
    </row>
    <row r="210" spans="1:12" x14ac:dyDescent="0.3">
      <c r="A210">
        <v>73</v>
      </c>
      <c r="B210" t="s">
        <v>22</v>
      </c>
      <c r="C210" t="s">
        <v>488</v>
      </c>
      <c r="D210" t="s">
        <v>301</v>
      </c>
      <c r="E210" t="s">
        <v>478</v>
      </c>
      <c r="F210">
        <v>3</v>
      </c>
      <c r="G210" t="s">
        <v>1176</v>
      </c>
      <c r="H210" t="s">
        <v>1177</v>
      </c>
      <c r="I210" t="s">
        <v>1178</v>
      </c>
      <c r="J210" t="s">
        <v>1179</v>
      </c>
      <c r="K210">
        <v>0</v>
      </c>
      <c r="L210">
        <v>0</v>
      </c>
    </row>
    <row r="211" spans="1:12" x14ac:dyDescent="0.3">
      <c r="A211">
        <v>74</v>
      </c>
      <c r="B211" t="s">
        <v>22</v>
      </c>
      <c r="C211" t="s">
        <v>489</v>
      </c>
      <c r="D211" t="s">
        <v>302</v>
      </c>
      <c r="E211" t="s">
        <v>469</v>
      </c>
      <c r="F211">
        <v>3</v>
      </c>
      <c r="G211" t="s">
        <v>1180</v>
      </c>
      <c r="H211" t="s">
        <v>1181</v>
      </c>
      <c r="I211" t="s">
        <v>1182</v>
      </c>
      <c r="J211" t="s">
        <v>1183</v>
      </c>
      <c r="K211">
        <v>0</v>
      </c>
      <c r="L211">
        <v>0</v>
      </c>
    </row>
    <row r="212" spans="1:12" x14ac:dyDescent="0.3">
      <c r="A212">
        <v>75</v>
      </c>
      <c r="B212" t="s">
        <v>22</v>
      </c>
      <c r="C212" t="s">
        <v>303</v>
      </c>
      <c r="D212" t="s">
        <v>303</v>
      </c>
      <c r="E212" t="s">
        <v>467</v>
      </c>
      <c r="F212">
        <v>1</v>
      </c>
      <c r="G212" t="s">
        <v>1184</v>
      </c>
      <c r="H212" t="s">
        <v>1185</v>
      </c>
      <c r="I212" t="s">
        <v>1184</v>
      </c>
      <c r="J212" t="s">
        <v>1185</v>
      </c>
      <c r="K212">
        <v>1</v>
      </c>
      <c r="L212">
        <v>1</v>
      </c>
    </row>
    <row r="213" spans="1:12" x14ac:dyDescent="0.3">
      <c r="A213">
        <v>76</v>
      </c>
      <c r="B213" t="s">
        <v>22</v>
      </c>
      <c r="C213" t="s">
        <v>304</v>
      </c>
      <c r="E213" t="s">
        <v>468</v>
      </c>
      <c r="F213">
        <v>2</v>
      </c>
      <c r="G213" t="s">
        <v>1186</v>
      </c>
      <c r="H213" t="s">
        <v>1187</v>
      </c>
      <c r="I213" t="e">
        <v>#N/A</v>
      </c>
      <c r="J213" t="e">
        <v>#N/A</v>
      </c>
      <c r="K213">
        <v>0</v>
      </c>
      <c r="L213" t="e">
        <v>#N/A</v>
      </c>
    </row>
    <row r="214" spans="1:12" x14ac:dyDescent="0.3">
      <c r="A214">
        <v>77</v>
      </c>
      <c r="B214" t="s">
        <v>22</v>
      </c>
      <c r="C214" t="s">
        <v>305</v>
      </c>
      <c r="E214" t="s">
        <v>468</v>
      </c>
      <c r="F214">
        <v>2</v>
      </c>
      <c r="G214" t="s">
        <v>1188</v>
      </c>
      <c r="H214" t="s">
        <v>1189</v>
      </c>
      <c r="I214" t="e">
        <v>#N/A</v>
      </c>
      <c r="J214" t="e">
        <v>#N/A</v>
      </c>
      <c r="K214">
        <v>0</v>
      </c>
      <c r="L214" t="e">
        <v>#N/A</v>
      </c>
    </row>
    <row r="215" spans="1:12" x14ac:dyDescent="0.3">
      <c r="A215">
        <v>78</v>
      </c>
      <c r="B215" t="s">
        <v>22</v>
      </c>
      <c r="C215" t="s">
        <v>306</v>
      </c>
      <c r="D215" t="s">
        <v>304</v>
      </c>
      <c r="E215" t="s">
        <v>467</v>
      </c>
      <c r="F215">
        <v>2</v>
      </c>
      <c r="G215" t="s">
        <v>1190</v>
      </c>
      <c r="H215" t="s">
        <v>1191</v>
      </c>
      <c r="I215" t="s">
        <v>1190</v>
      </c>
      <c r="J215" t="s">
        <v>1191</v>
      </c>
      <c r="K215">
        <v>0</v>
      </c>
      <c r="L215">
        <v>1</v>
      </c>
    </row>
    <row r="216" spans="1:12" x14ac:dyDescent="0.3">
      <c r="A216">
        <v>79</v>
      </c>
      <c r="B216" t="s">
        <v>22</v>
      </c>
      <c r="C216" t="s">
        <v>307</v>
      </c>
      <c r="D216" t="s">
        <v>307</v>
      </c>
      <c r="E216" t="s">
        <v>467</v>
      </c>
      <c r="F216">
        <v>2</v>
      </c>
      <c r="G216" t="s">
        <v>1192</v>
      </c>
      <c r="H216" t="s">
        <v>1193</v>
      </c>
      <c r="I216" t="s">
        <v>1192</v>
      </c>
      <c r="J216" t="s">
        <v>1193</v>
      </c>
      <c r="K216">
        <v>1</v>
      </c>
      <c r="L216">
        <v>1</v>
      </c>
    </row>
    <row r="217" spans="1:12" x14ac:dyDescent="0.3">
      <c r="A217">
        <v>80</v>
      </c>
      <c r="B217" t="s">
        <v>22</v>
      </c>
      <c r="C217" t="s">
        <v>308</v>
      </c>
      <c r="D217" t="s">
        <v>308</v>
      </c>
      <c r="E217" t="s">
        <v>467</v>
      </c>
      <c r="F217">
        <v>2</v>
      </c>
      <c r="G217" t="s">
        <v>1194</v>
      </c>
      <c r="H217" t="s">
        <v>1195</v>
      </c>
      <c r="I217" t="s">
        <v>1194</v>
      </c>
      <c r="J217" t="s">
        <v>1195</v>
      </c>
      <c r="K217">
        <v>1</v>
      </c>
      <c r="L217">
        <v>1</v>
      </c>
    </row>
    <row r="218" spans="1:12" x14ac:dyDescent="0.3">
      <c r="A218">
        <v>81</v>
      </c>
      <c r="B218" t="s">
        <v>22</v>
      </c>
      <c r="C218" t="s">
        <v>309</v>
      </c>
      <c r="D218" t="s">
        <v>309</v>
      </c>
      <c r="E218" t="s">
        <v>467</v>
      </c>
      <c r="F218">
        <v>2</v>
      </c>
      <c r="G218" t="s">
        <v>1196</v>
      </c>
      <c r="H218" t="s">
        <v>1197</v>
      </c>
      <c r="I218" t="s">
        <v>1196</v>
      </c>
      <c r="J218" t="s">
        <v>1197</v>
      </c>
      <c r="K218">
        <v>1</v>
      </c>
      <c r="L218">
        <v>1</v>
      </c>
    </row>
    <row r="219" spans="1:12" x14ac:dyDescent="0.3">
      <c r="A219">
        <v>82</v>
      </c>
      <c r="B219" t="s">
        <v>22</v>
      </c>
      <c r="C219" t="s">
        <v>310</v>
      </c>
      <c r="D219" t="s">
        <v>310</v>
      </c>
      <c r="E219" t="s">
        <v>477</v>
      </c>
      <c r="F219">
        <v>3</v>
      </c>
      <c r="G219" t="s">
        <v>1198</v>
      </c>
      <c r="H219" t="s">
        <v>1199</v>
      </c>
      <c r="I219" t="s">
        <v>1200</v>
      </c>
      <c r="J219" t="s">
        <v>1201</v>
      </c>
      <c r="K219">
        <v>1</v>
      </c>
      <c r="L219">
        <v>0</v>
      </c>
    </row>
    <row r="220" spans="1:12" x14ac:dyDescent="0.3">
      <c r="A220">
        <v>83</v>
      </c>
      <c r="B220" t="s">
        <v>22</v>
      </c>
      <c r="C220" t="s">
        <v>311</v>
      </c>
      <c r="D220" t="s">
        <v>311</v>
      </c>
      <c r="E220" t="s">
        <v>469</v>
      </c>
      <c r="F220">
        <v>3</v>
      </c>
      <c r="G220" t="s">
        <v>1202</v>
      </c>
      <c r="H220" t="s">
        <v>1203</v>
      </c>
      <c r="I220" t="s">
        <v>1204</v>
      </c>
      <c r="J220" t="s">
        <v>1205</v>
      </c>
      <c r="K220">
        <v>1</v>
      </c>
      <c r="L220">
        <v>0</v>
      </c>
    </row>
    <row r="221" spans="1:12" x14ac:dyDescent="0.3">
      <c r="A221">
        <v>84</v>
      </c>
      <c r="B221" t="s">
        <v>22</v>
      </c>
      <c r="C221" t="s">
        <v>312</v>
      </c>
      <c r="D221" t="s">
        <v>312</v>
      </c>
      <c r="E221" t="s">
        <v>467</v>
      </c>
      <c r="F221">
        <v>3</v>
      </c>
      <c r="G221" t="s">
        <v>1206</v>
      </c>
      <c r="H221" t="s">
        <v>1207</v>
      </c>
      <c r="I221" t="s">
        <v>1206</v>
      </c>
      <c r="J221" t="s">
        <v>1207</v>
      </c>
      <c r="K221">
        <v>1</v>
      </c>
      <c r="L221">
        <v>1</v>
      </c>
    </row>
    <row r="222" spans="1:12" x14ac:dyDescent="0.3">
      <c r="A222">
        <v>85</v>
      </c>
      <c r="B222" t="s">
        <v>22</v>
      </c>
      <c r="C222" t="s">
        <v>313</v>
      </c>
      <c r="D222" t="s">
        <v>313</v>
      </c>
      <c r="E222" t="s">
        <v>467</v>
      </c>
      <c r="F222">
        <v>3</v>
      </c>
      <c r="G222" t="s">
        <v>1208</v>
      </c>
      <c r="H222" t="s">
        <v>1209</v>
      </c>
      <c r="I222" t="s">
        <v>1208</v>
      </c>
      <c r="J222" t="s">
        <v>1209</v>
      </c>
      <c r="K222">
        <v>1</v>
      </c>
      <c r="L222">
        <v>1</v>
      </c>
    </row>
    <row r="223" spans="1:12" x14ac:dyDescent="0.3">
      <c r="A223">
        <v>86</v>
      </c>
      <c r="B223" t="s">
        <v>22</v>
      </c>
      <c r="C223" t="s">
        <v>314</v>
      </c>
      <c r="D223" t="s">
        <v>314</v>
      </c>
      <c r="E223" t="s">
        <v>469</v>
      </c>
      <c r="F223">
        <v>3</v>
      </c>
      <c r="G223" t="s">
        <v>1210</v>
      </c>
      <c r="H223" t="s">
        <v>1211</v>
      </c>
      <c r="I223" t="s">
        <v>1212</v>
      </c>
      <c r="J223" t="s">
        <v>1213</v>
      </c>
      <c r="K223">
        <v>1</v>
      </c>
      <c r="L223">
        <v>0</v>
      </c>
    </row>
    <row r="224" spans="1:12" x14ac:dyDescent="0.3">
      <c r="A224">
        <v>87</v>
      </c>
      <c r="B224" t="s">
        <v>22</v>
      </c>
      <c r="C224" t="s">
        <v>315</v>
      </c>
      <c r="D224" t="s">
        <v>315</v>
      </c>
      <c r="E224" t="s">
        <v>469</v>
      </c>
      <c r="F224">
        <v>3</v>
      </c>
      <c r="G224" t="s">
        <v>1214</v>
      </c>
      <c r="H224" t="s">
        <v>1215</v>
      </c>
      <c r="I224" t="s">
        <v>1216</v>
      </c>
      <c r="J224" t="s">
        <v>1217</v>
      </c>
      <c r="K224">
        <v>1</v>
      </c>
      <c r="L224">
        <v>0</v>
      </c>
    </row>
    <row r="225" spans="1:12" x14ac:dyDescent="0.3">
      <c r="A225">
        <v>88</v>
      </c>
      <c r="B225" t="s">
        <v>22</v>
      </c>
      <c r="C225" t="s">
        <v>316</v>
      </c>
      <c r="D225" t="s">
        <v>316</v>
      </c>
      <c r="E225" t="s">
        <v>467</v>
      </c>
      <c r="F225">
        <v>1</v>
      </c>
      <c r="G225" t="s">
        <v>1218</v>
      </c>
      <c r="H225" t="s">
        <v>1219</v>
      </c>
      <c r="I225" t="s">
        <v>1218</v>
      </c>
      <c r="J225" t="s">
        <v>1219</v>
      </c>
      <c r="K225">
        <v>1</v>
      </c>
      <c r="L225">
        <v>1</v>
      </c>
    </row>
    <row r="226" spans="1:12" x14ac:dyDescent="0.3">
      <c r="A226">
        <v>89</v>
      </c>
      <c r="B226" t="s">
        <v>22</v>
      </c>
      <c r="C226" t="s">
        <v>317</v>
      </c>
      <c r="D226" t="s">
        <v>317</v>
      </c>
      <c r="E226" t="s">
        <v>469</v>
      </c>
      <c r="F226">
        <v>2</v>
      </c>
      <c r="G226" t="s">
        <v>1220</v>
      </c>
      <c r="H226" t="s">
        <v>1221</v>
      </c>
      <c r="I226" t="s">
        <v>1222</v>
      </c>
      <c r="J226" t="s">
        <v>1223</v>
      </c>
      <c r="K226">
        <v>1</v>
      </c>
      <c r="L226">
        <v>0</v>
      </c>
    </row>
    <row r="227" spans="1:12" x14ac:dyDescent="0.3">
      <c r="A227">
        <v>90</v>
      </c>
      <c r="B227" t="s">
        <v>22</v>
      </c>
      <c r="C227" t="s">
        <v>318</v>
      </c>
      <c r="D227" t="s">
        <v>318</v>
      </c>
      <c r="E227" t="s">
        <v>469</v>
      </c>
      <c r="F227">
        <v>2</v>
      </c>
      <c r="G227" t="s">
        <v>1224</v>
      </c>
      <c r="H227" t="s">
        <v>1225</v>
      </c>
      <c r="I227" t="s">
        <v>1226</v>
      </c>
      <c r="J227" t="s">
        <v>1227</v>
      </c>
      <c r="K227">
        <v>1</v>
      </c>
      <c r="L227">
        <v>0</v>
      </c>
    </row>
    <row r="228" spans="1:12" x14ac:dyDescent="0.3">
      <c r="A228">
        <v>91</v>
      </c>
      <c r="B228" t="s">
        <v>22</v>
      </c>
      <c r="C228" t="s">
        <v>319</v>
      </c>
      <c r="D228" t="s">
        <v>319</v>
      </c>
      <c r="E228" t="s">
        <v>469</v>
      </c>
      <c r="F228">
        <v>2</v>
      </c>
      <c r="G228" t="s">
        <v>1228</v>
      </c>
      <c r="H228" t="s">
        <v>1229</v>
      </c>
      <c r="I228" t="s">
        <v>1230</v>
      </c>
      <c r="J228" t="s">
        <v>1231</v>
      </c>
      <c r="K228">
        <v>1</v>
      </c>
      <c r="L228">
        <v>0</v>
      </c>
    </row>
    <row r="229" spans="1:12" x14ac:dyDescent="0.3">
      <c r="A229">
        <v>92</v>
      </c>
      <c r="B229" t="s">
        <v>22</v>
      </c>
      <c r="C229" t="s">
        <v>320</v>
      </c>
      <c r="D229" t="s">
        <v>320</v>
      </c>
      <c r="E229" t="s">
        <v>469</v>
      </c>
      <c r="F229">
        <v>2</v>
      </c>
      <c r="G229" t="s">
        <v>1232</v>
      </c>
      <c r="H229" t="s">
        <v>1233</v>
      </c>
      <c r="I229" t="s">
        <v>1234</v>
      </c>
      <c r="J229" t="s">
        <v>1233</v>
      </c>
      <c r="K229">
        <v>1</v>
      </c>
      <c r="L229">
        <v>0</v>
      </c>
    </row>
    <row r="230" spans="1:12" x14ac:dyDescent="0.3">
      <c r="A230">
        <v>93</v>
      </c>
      <c r="B230" t="s">
        <v>22</v>
      </c>
      <c r="C230" t="s">
        <v>321</v>
      </c>
      <c r="D230" t="s">
        <v>321</v>
      </c>
      <c r="E230" t="s">
        <v>469</v>
      </c>
      <c r="F230">
        <v>2</v>
      </c>
      <c r="G230" t="s">
        <v>1235</v>
      </c>
      <c r="H230" t="s">
        <v>1236</v>
      </c>
      <c r="I230" t="s">
        <v>1237</v>
      </c>
      <c r="J230" t="s">
        <v>1238</v>
      </c>
      <c r="K230">
        <v>1</v>
      </c>
      <c r="L230">
        <v>0</v>
      </c>
    </row>
    <row r="231" spans="1:12" x14ac:dyDescent="0.3">
      <c r="A231">
        <v>94</v>
      </c>
      <c r="B231" t="s">
        <v>22</v>
      </c>
      <c r="C231" t="s">
        <v>322</v>
      </c>
      <c r="D231" t="s">
        <v>322</v>
      </c>
      <c r="E231" t="s">
        <v>469</v>
      </c>
      <c r="F231">
        <v>3</v>
      </c>
      <c r="G231" t="s">
        <v>1239</v>
      </c>
      <c r="H231" t="s">
        <v>1240</v>
      </c>
      <c r="I231" t="s">
        <v>1241</v>
      </c>
      <c r="J231" t="s">
        <v>1242</v>
      </c>
      <c r="K231">
        <v>1</v>
      </c>
      <c r="L231">
        <v>0</v>
      </c>
    </row>
    <row r="232" spans="1:12" x14ac:dyDescent="0.3">
      <c r="A232">
        <v>95</v>
      </c>
      <c r="B232" t="s">
        <v>22</v>
      </c>
      <c r="C232" t="s">
        <v>323</v>
      </c>
      <c r="D232" t="s">
        <v>323</v>
      </c>
      <c r="E232" t="s">
        <v>469</v>
      </c>
      <c r="F232">
        <v>1</v>
      </c>
      <c r="G232" t="s">
        <v>1243</v>
      </c>
      <c r="H232" t="s">
        <v>1244</v>
      </c>
      <c r="I232" t="s">
        <v>1245</v>
      </c>
      <c r="J232" t="s">
        <v>1246</v>
      </c>
      <c r="K232">
        <v>1</v>
      </c>
      <c r="L232">
        <v>0</v>
      </c>
    </row>
    <row r="233" spans="1:12" x14ac:dyDescent="0.3">
      <c r="A233">
        <v>96</v>
      </c>
      <c r="B233" t="s">
        <v>22</v>
      </c>
      <c r="C233" t="s">
        <v>324</v>
      </c>
      <c r="D233" t="s">
        <v>324</v>
      </c>
      <c r="E233" t="s">
        <v>467</v>
      </c>
      <c r="F233">
        <v>2</v>
      </c>
      <c r="G233" t="s">
        <v>1247</v>
      </c>
      <c r="H233" t="s">
        <v>1248</v>
      </c>
      <c r="I233" t="s">
        <v>1247</v>
      </c>
      <c r="J233" t="s">
        <v>1248</v>
      </c>
      <c r="K233">
        <v>1</v>
      </c>
      <c r="L233">
        <v>1</v>
      </c>
    </row>
    <row r="234" spans="1:12" x14ac:dyDescent="0.3">
      <c r="A234">
        <v>97</v>
      </c>
      <c r="B234" t="s">
        <v>22</v>
      </c>
      <c r="C234" t="s">
        <v>325</v>
      </c>
      <c r="D234" t="s">
        <v>325</v>
      </c>
      <c r="E234" t="s">
        <v>467</v>
      </c>
      <c r="F234">
        <v>3</v>
      </c>
      <c r="G234" t="s">
        <v>1249</v>
      </c>
      <c r="H234" t="s">
        <v>1250</v>
      </c>
      <c r="I234" t="s">
        <v>1249</v>
      </c>
      <c r="J234" t="s">
        <v>1250</v>
      </c>
      <c r="K234">
        <v>1</v>
      </c>
      <c r="L234">
        <v>1</v>
      </c>
    </row>
    <row r="235" spans="1:12" x14ac:dyDescent="0.3">
      <c r="A235">
        <v>98</v>
      </c>
      <c r="B235" t="s">
        <v>22</v>
      </c>
      <c r="C235" t="s">
        <v>326</v>
      </c>
      <c r="D235" t="s">
        <v>326</v>
      </c>
      <c r="E235" t="s">
        <v>467</v>
      </c>
      <c r="F235">
        <v>3</v>
      </c>
      <c r="G235" t="s">
        <v>1251</v>
      </c>
      <c r="H235" t="s">
        <v>1252</v>
      </c>
      <c r="I235" t="s">
        <v>1253</v>
      </c>
      <c r="J235" t="s">
        <v>1252</v>
      </c>
      <c r="K235">
        <v>1</v>
      </c>
      <c r="L235">
        <v>0</v>
      </c>
    </row>
    <row r="236" spans="1:12" x14ac:dyDescent="0.3">
      <c r="A236">
        <v>99</v>
      </c>
      <c r="B236" t="s">
        <v>22</v>
      </c>
      <c r="C236" t="s">
        <v>327</v>
      </c>
      <c r="D236" t="s">
        <v>327</v>
      </c>
      <c r="E236" t="s">
        <v>467</v>
      </c>
      <c r="F236">
        <v>3</v>
      </c>
      <c r="G236" t="s">
        <v>1254</v>
      </c>
      <c r="H236" t="s">
        <v>1255</v>
      </c>
      <c r="I236" t="s">
        <v>1254</v>
      </c>
      <c r="J236" t="s">
        <v>1255</v>
      </c>
      <c r="K236">
        <v>1</v>
      </c>
      <c r="L236">
        <v>1</v>
      </c>
    </row>
    <row r="237" spans="1:12" x14ac:dyDescent="0.3">
      <c r="A237">
        <v>100</v>
      </c>
      <c r="B237" t="s">
        <v>22</v>
      </c>
      <c r="C237" t="s">
        <v>328</v>
      </c>
      <c r="D237" t="s">
        <v>328</v>
      </c>
      <c r="E237" t="s">
        <v>467</v>
      </c>
      <c r="F237">
        <v>2</v>
      </c>
      <c r="G237" t="s">
        <v>1256</v>
      </c>
      <c r="H237" t="s">
        <v>1257</v>
      </c>
      <c r="I237" t="s">
        <v>1256</v>
      </c>
      <c r="J237" t="s">
        <v>1257</v>
      </c>
      <c r="K237">
        <v>1</v>
      </c>
      <c r="L237">
        <v>1</v>
      </c>
    </row>
    <row r="238" spans="1:12" x14ac:dyDescent="0.3">
      <c r="A238">
        <v>101</v>
      </c>
      <c r="B238" t="s">
        <v>22</v>
      </c>
      <c r="C238" t="s">
        <v>329</v>
      </c>
      <c r="D238" t="s">
        <v>329</v>
      </c>
      <c r="E238" t="s">
        <v>467</v>
      </c>
      <c r="F238">
        <v>2</v>
      </c>
      <c r="G238" t="s">
        <v>1258</v>
      </c>
      <c r="H238" t="s">
        <v>1259</v>
      </c>
      <c r="I238" t="s">
        <v>1258</v>
      </c>
      <c r="J238" t="s">
        <v>1259</v>
      </c>
      <c r="K238">
        <v>1</v>
      </c>
      <c r="L238">
        <v>1</v>
      </c>
    </row>
    <row r="239" spans="1:12" x14ac:dyDescent="0.3">
      <c r="A239">
        <v>102</v>
      </c>
      <c r="B239" t="s">
        <v>22</v>
      </c>
      <c r="C239" t="s">
        <v>330</v>
      </c>
      <c r="D239" t="s">
        <v>330</v>
      </c>
      <c r="E239" t="s">
        <v>467</v>
      </c>
      <c r="F239">
        <v>3</v>
      </c>
      <c r="G239" t="s">
        <v>1260</v>
      </c>
      <c r="H239" t="s">
        <v>1261</v>
      </c>
      <c r="I239" t="s">
        <v>1260</v>
      </c>
      <c r="J239" t="s">
        <v>1261</v>
      </c>
      <c r="K239">
        <v>1</v>
      </c>
      <c r="L239">
        <v>1</v>
      </c>
    </row>
    <row r="240" spans="1:12" x14ac:dyDescent="0.3">
      <c r="A240">
        <v>103</v>
      </c>
      <c r="B240" t="s">
        <v>22</v>
      </c>
      <c r="C240" t="s">
        <v>331</v>
      </c>
      <c r="D240" t="s">
        <v>332</v>
      </c>
      <c r="E240" t="s">
        <v>467</v>
      </c>
      <c r="F240">
        <v>3</v>
      </c>
      <c r="G240" t="s">
        <v>1262</v>
      </c>
      <c r="H240" t="s">
        <v>1263</v>
      </c>
      <c r="I240" t="s">
        <v>1262</v>
      </c>
      <c r="J240" t="s">
        <v>1263</v>
      </c>
      <c r="K240">
        <v>0</v>
      </c>
      <c r="L240">
        <v>1</v>
      </c>
    </row>
    <row r="241" spans="1:12" x14ac:dyDescent="0.3">
      <c r="A241">
        <v>104</v>
      </c>
      <c r="B241" t="s">
        <v>22</v>
      </c>
      <c r="C241" t="s">
        <v>332</v>
      </c>
      <c r="D241" t="s">
        <v>331</v>
      </c>
      <c r="E241" t="s">
        <v>467</v>
      </c>
      <c r="F241">
        <v>3</v>
      </c>
      <c r="G241" t="s">
        <v>1264</v>
      </c>
      <c r="H241" t="s">
        <v>1265</v>
      </c>
      <c r="I241" t="s">
        <v>1264</v>
      </c>
      <c r="J241" t="s">
        <v>1265</v>
      </c>
      <c r="K241">
        <v>0</v>
      </c>
      <c r="L241">
        <v>1</v>
      </c>
    </row>
    <row r="242" spans="1:12" x14ac:dyDescent="0.3">
      <c r="A242">
        <v>105</v>
      </c>
      <c r="B242" t="s">
        <v>22</v>
      </c>
      <c r="C242" t="s">
        <v>333</v>
      </c>
      <c r="D242" t="s">
        <v>333</v>
      </c>
      <c r="E242" t="s">
        <v>467</v>
      </c>
      <c r="F242">
        <v>3</v>
      </c>
      <c r="G242" t="s">
        <v>1266</v>
      </c>
      <c r="H242" t="s">
        <v>1267</v>
      </c>
      <c r="I242" t="s">
        <v>1266</v>
      </c>
      <c r="J242" t="s">
        <v>1267</v>
      </c>
      <c r="K242">
        <v>1</v>
      </c>
      <c r="L242">
        <v>1</v>
      </c>
    </row>
    <row r="243" spans="1:12" x14ac:dyDescent="0.3">
      <c r="A243">
        <v>141</v>
      </c>
      <c r="B243" t="s">
        <v>25</v>
      </c>
      <c r="C243" t="s">
        <v>334</v>
      </c>
      <c r="D243" t="s">
        <v>334</v>
      </c>
      <c r="E243" t="s">
        <v>469</v>
      </c>
      <c r="F243">
        <v>1</v>
      </c>
      <c r="G243" t="s">
        <v>1268</v>
      </c>
      <c r="H243" t="s">
        <v>1269</v>
      </c>
      <c r="I243" t="s">
        <v>1270</v>
      </c>
      <c r="J243" t="s">
        <v>1271</v>
      </c>
      <c r="K243">
        <v>1</v>
      </c>
      <c r="L243">
        <v>0</v>
      </c>
    </row>
    <row r="244" spans="1:12" x14ac:dyDescent="0.3">
      <c r="A244">
        <v>142</v>
      </c>
      <c r="B244" t="s">
        <v>25</v>
      </c>
      <c r="C244" t="s">
        <v>335</v>
      </c>
      <c r="D244" t="s">
        <v>335</v>
      </c>
      <c r="E244" t="s">
        <v>467</v>
      </c>
      <c r="F244">
        <v>2</v>
      </c>
      <c r="G244" t="s">
        <v>1272</v>
      </c>
      <c r="H244" t="s">
        <v>1273</v>
      </c>
      <c r="I244" t="s">
        <v>1272</v>
      </c>
      <c r="J244" t="s">
        <v>1273</v>
      </c>
      <c r="K244">
        <v>1</v>
      </c>
      <c r="L244">
        <v>1</v>
      </c>
    </row>
    <row r="245" spans="1:12" x14ac:dyDescent="0.3">
      <c r="A245">
        <v>143</v>
      </c>
      <c r="B245" t="s">
        <v>25</v>
      </c>
      <c r="C245" t="s">
        <v>336</v>
      </c>
      <c r="D245" t="s">
        <v>336</v>
      </c>
      <c r="E245" t="s">
        <v>469</v>
      </c>
      <c r="F245">
        <v>2</v>
      </c>
      <c r="G245" t="s">
        <v>1274</v>
      </c>
      <c r="H245" t="s">
        <v>1275</v>
      </c>
      <c r="I245" t="s">
        <v>1276</v>
      </c>
      <c r="J245" t="s">
        <v>1277</v>
      </c>
      <c r="K245">
        <v>1</v>
      </c>
      <c r="L245">
        <v>0</v>
      </c>
    </row>
    <row r="246" spans="1:12" x14ac:dyDescent="0.3">
      <c r="A246">
        <v>144</v>
      </c>
      <c r="B246" t="s">
        <v>25</v>
      </c>
      <c r="C246" t="s">
        <v>337</v>
      </c>
      <c r="E246" t="s">
        <v>468</v>
      </c>
      <c r="F246">
        <v>2</v>
      </c>
      <c r="G246" t="s">
        <v>1278</v>
      </c>
      <c r="H246" t="s">
        <v>1279</v>
      </c>
      <c r="I246" t="e">
        <v>#N/A</v>
      </c>
      <c r="J246" t="e">
        <v>#N/A</v>
      </c>
      <c r="K246">
        <v>0</v>
      </c>
      <c r="L246" t="e">
        <v>#N/A</v>
      </c>
    </row>
    <row r="247" spans="1:12" x14ac:dyDescent="0.3">
      <c r="A247">
        <v>145</v>
      </c>
      <c r="B247" t="s">
        <v>25</v>
      </c>
      <c r="C247" t="s">
        <v>338</v>
      </c>
      <c r="D247" t="s">
        <v>337</v>
      </c>
      <c r="E247" t="s">
        <v>467</v>
      </c>
      <c r="F247">
        <v>2</v>
      </c>
      <c r="G247" t="s">
        <v>1280</v>
      </c>
      <c r="H247" t="s">
        <v>1281</v>
      </c>
      <c r="I247" t="s">
        <v>1280</v>
      </c>
      <c r="J247" t="s">
        <v>1281</v>
      </c>
      <c r="K247">
        <v>0</v>
      </c>
      <c r="L247">
        <v>1</v>
      </c>
    </row>
    <row r="248" spans="1:12" x14ac:dyDescent="0.3">
      <c r="A248">
        <v>146</v>
      </c>
      <c r="B248" t="s">
        <v>25</v>
      </c>
      <c r="C248" t="s">
        <v>490</v>
      </c>
      <c r="D248" t="s">
        <v>338</v>
      </c>
      <c r="E248" t="s">
        <v>469</v>
      </c>
      <c r="F248">
        <v>3</v>
      </c>
      <c r="G248" t="s">
        <v>1282</v>
      </c>
      <c r="H248" t="s">
        <v>1283</v>
      </c>
      <c r="I248" t="s">
        <v>1284</v>
      </c>
      <c r="J248" t="s">
        <v>1285</v>
      </c>
      <c r="K248">
        <v>0</v>
      </c>
      <c r="L248">
        <v>0</v>
      </c>
    </row>
    <row r="249" spans="1:12" x14ac:dyDescent="0.3">
      <c r="A249">
        <v>147</v>
      </c>
      <c r="B249" t="s">
        <v>25</v>
      </c>
      <c r="C249" t="s">
        <v>339</v>
      </c>
      <c r="D249" t="s">
        <v>339</v>
      </c>
      <c r="E249" t="s">
        <v>467</v>
      </c>
      <c r="F249">
        <v>1</v>
      </c>
      <c r="G249" t="s">
        <v>1286</v>
      </c>
      <c r="H249" t="s">
        <v>1287</v>
      </c>
      <c r="I249" t="s">
        <v>1286</v>
      </c>
      <c r="J249" t="s">
        <v>1287</v>
      </c>
      <c r="K249">
        <v>1</v>
      </c>
      <c r="L249">
        <v>1</v>
      </c>
    </row>
    <row r="250" spans="1:12" x14ac:dyDescent="0.3">
      <c r="A250">
        <v>148</v>
      </c>
      <c r="B250" t="s">
        <v>25</v>
      </c>
      <c r="C250" t="s">
        <v>340</v>
      </c>
      <c r="D250" t="s">
        <v>340</v>
      </c>
      <c r="E250" t="s">
        <v>478</v>
      </c>
      <c r="F250">
        <v>1</v>
      </c>
      <c r="G250" t="s">
        <v>1288</v>
      </c>
      <c r="H250" t="s">
        <v>1289</v>
      </c>
      <c r="I250" t="s">
        <v>1290</v>
      </c>
      <c r="J250" t="s">
        <v>1291</v>
      </c>
      <c r="K250">
        <v>1</v>
      </c>
      <c r="L250">
        <v>0</v>
      </c>
    </row>
    <row r="251" spans="1:12" x14ac:dyDescent="0.3">
      <c r="A251">
        <v>149</v>
      </c>
      <c r="B251" t="s">
        <v>25</v>
      </c>
      <c r="C251" t="s">
        <v>341</v>
      </c>
      <c r="D251" t="s">
        <v>341</v>
      </c>
      <c r="E251" t="s">
        <v>467</v>
      </c>
      <c r="F251">
        <v>2</v>
      </c>
      <c r="G251" t="s">
        <v>1292</v>
      </c>
      <c r="H251" t="s">
        <v>1293</v>
      </c>
      <c r="I251" t="s">
        <v>1292</v>
      </c>
      <c r="J251" t="s">
        <v>1293</v>
      </c>
      <c r="K251">
        <v>1</v>
      </c>
      <c r="L251">
        <v>1</v>
      </c>
    </row>
    <row r="252" spans="1:12" x14ac:dyDescent="0.3">
      <c r="A252">
        <v>150</v>
      </c>
      <c r="B252" t="s">
        <v>25</v>
      </c>
      <c r="C252" t="s">
        <v>342</v>
      </c>
      <c r="D252" t="s">
        <v>342</v>
      </c>
      <c r="E252" t="s">
        <v>467</v>
      </c>
      <c r="F252">
        <v>2</v>
      </c>
      <c r="G252" t="s">
        <v>1294</v>
      </c>
      <c r="H252" t="s">
        <v>1295</v>
      </c>
      <c r="I252" t="s">
        <v>1294</v>
      </c>
      <c r="J252" t="s">
        <v>1295</v>
      </c>
      <c r="K252">
        <v>1</v>
      </c>
      <c r="L252">
        <v>1</v>
      </c>
    </row>
    <row r="253" spans="1:12" x14ac:dyDescent="0.3">
      <c r="A253">
        <v>151</v>
      </c>
      <c r="B253" t="s">
        <v>25</v>
      </c>
      <c r="C253" t="s">
        <v>343</v>
      </c>
      <c r="D253" t="s">
        <v>343</v>
      </c>
      <c r="E253" t="s">
        <v>467</v>
      </c>
      <c r="F253">
        <v>2</v>
      </c>
      <c r="G253" t="s">
        <v>1296</v>
      </c>
      <c r="H253" t="s">
        <v>1297</v>
      </c>
      <c r="I253" t="s">
        <v>1296</v>
      </c>
      <c r="J253" t="s">
        <v>1297</v>
      </c>
      <c r="K253">
        <v>1</v>
      </c>
      <c r="L253">
        <v>1</v>
      </c>
    </row>
    <row r="254" spans="1:12" x14ac:dyDescent="0.3">
      <c r="A254">
        <v>152</v>
      </c>
      <c r="B254" t="s">
        <v>25</v>
      </c>
      <c r="C254" t="s">
        <v>344</v>
      </c>
      <c r="D254" t="s">
        <v>344</v>
      </c>
      <c r="E254" t="s">
        <v>469</v>
      </c>
      <c r="F254">
        <v>2</v>
      </c>
      <c r="G254" t="s">
        <v>1298</v>
      </c>
      <c r="H254" t="s">
        <v>1299</v>
      </c>
      <c r="I254" t="s">
        <v>1300</v>
      </c>
      <c r="J254" t="s">
        <v>1301</v>
      </c>
      <c r="K254">
        <v>1</v>
      </c>
      <c r="L254">
        <v>0</v>
      </c>
    </row>
    <row r="255" spans="1:12" x14ac:dyDescent="0.3">
      <c r="A255">
        <v>153</v>
      </c>
      <c r="B255" t="s">
        <v>25</v>
      </c>
      <c r="C255" t="s">
        <v>345</v>
      </c>
      <c r="D255" t="s">
        <v>345</v>
      </c>
      <c r="E255" t="s">
        <v>469</v>
      </c>
      <c r="F255">
        <v>3</v>
      </c>
      <c r="G255" t="s">
        <v>1302</v>
      </c>
      <c r="H255" t="s">
        <v>1303</v>
      </c>
      <c r="I255" t="s">
        <v>1304</v>
      </c>
      <c r="J255" t="s">
        <v>1305</v>
      </c>
      <c r="K255">
        <v>1</v>
      </c>
      <c r="L255">
        <v>0</v>
      </c>
    </row>
    <row r="256" spans="1:12" x14ac:dyDescent="0.3">
      <c r="A256">
        <v>154</v>
      </c>
      <c r="B256" t="s">
        <v>25</v>
      </c>
      <c r="C256" t="s">
        <v>346</v>
      </c>
      <c r="D256" t="s">
        <v>347</v>
      </c>
      <c r="E256" t="s">
        <v>467</v>
      </c>
      <c r="F256">
        <v>3</v>
      </c>
      <c r="G256" t="s">
        <v>1306</v>
      </c>
      <c r="H256" t="s">
        <v>1307</v>
      </c>
      <c r="I256" t="s">
        <v>1306</v>
      </c>
      <c r="J256" t="s">
        <v>1307</v>
      </c>
      <c r="K256">
        <v>0</v>
      </c>
      <c r="L256">
        <v>1</v>
      </c>
    </row>
    <row r="257" spans="1:12" x14ac:dyDescent="0.3">
      <c r="A257">
        <v>155</v>
      </c>
      <c r="B257" t="s">
        <v>25</v>
      </c>
      <c r="C257" t="s">
        <v>347</v>
      </c>
      <c r="E257" t="s">
        <v>468</v>
      </c>
      <c r="F257">
        <v>3</v>
      </c>
      <c r="G257" t="s">
        <v>1308</v>
      </c>
      <c r="H257" t="s">
        <v>1309</v>
      </c>
      <c r="I257" t="e">
        <v>#N/A</v>
      </c>
      <c r="J257" t="e">
        <v>#N/A</v>
      </c>
      <c r="K257">
        <v>0</v>
      </c>
      <c r="L257" t="e">
        <v>#N/A</v>
      </c>
    </row>
    <row r="258" spans="1:12" x14ac:dyDescent="0.3">
      <c r="A258">
        <v>156</v>
      </c>
      <c r="B258" t="s">
        <v>25</v>
      </c>
      <c r="C258" t="s">
        <v>349</v>
      </c>
      <c r="D258" t="s">
        <v>349</v>
      </c>
      <c r="E258" t="s">
        <v>467</v>
      </c>
      <c r="F258">
        <v>2</v>
      </c>
      <c r="G258" t="s">
        <v>1310</v>
      </c>
      <c r="H258" t="s">
        <v>1311</v>
      </c>
      <c r="I258" t="s">
        <v>1310</v>
      </c>
      <c r="J258" t="s">
        <v>1311</v>
      </c>
      <c r="K258">
        <v>1</v>
      </c>
      <c r="L258">
        <v>1</v>
      </c>
    </row>
    <row r="259" spans="1:12" x14ac:dyDescent="0.3">
      <c r="A259">
        <v>157</v>
      </c>
      <c r="B259" t="s">
        <v>25</v>
      </c>
      <c r="C259" t="s">
        <v>350</v>
      </c>
      <c r="D259" t="s">
        <v>350</v>
      </c>
      <c r="E259" t="s">
        <v>467</v>
      </c>
      <c r="F259">
        <v>2</v>
      </c>
      <c r="G259" t="s">
        <v>1312</v>
      </c>
      <c r="H259" t="s">
        <v>1313</v>
      </c>
      <c r="I259" t="s">
        <v>1312</v>
      </c>
      <c r="J259" t="s">
        <v>1313</v>
      </c>
      <c r="K259">
        <v>1</v>
      </c>
      <c r="L259">
        <v>1</v>
      </c>
    </row>
    <row r="260" spans="1:12" x14ac:dyDescent="0.3">
      <c r="A260">
        <v>158</v>
      </c>
      <c r="B260" t="s">
        <v>25</v>
      </c>
      <c r="C260" t="s">
        <v>351</v>
      </c>
      <c r="D260" t="s">
        <v>351</v>
      </c>
      <c r="E260" t="s">
        <v>467</v>
      </c>
      <c r="F260">
        <v>2</v>
      </c>
      <c r="G260" t="s">
        <v>1314</v>
      </c>
      <c r="H260" t="s">
        <v>1315</v>
      </c>
      <c r="I260" t="s">
        <v>1314</v>
      </c>
      <c r="J260" t="s">
        <v>1315</v>
      </c>
      <c r="K260">
        <v>1</v>
      </c>
      <c r="L260">
        <v>1</v>
      </c>
    </row>
    <row r="261" spans="1:12" x14ac:dyDescent="0.3">
      <c r="A261">
        <v>159</v>
      </c>
      <c r="B261" t="s">
        <v>25</v>
      </c>
      <c r="C261" t="s">
        <v>352</v>
      </c>
      <c r="D261" t="s">
        <v>352</v>
      </c>
      <c r="E261" t="s">
        <v>467</v>
      </c>
      <c r="F261">
        <v>3</v>
      </c>
      <c r="G261" t="s">
        <v>1316</v>
      </c>
      <c r="H261" t="s">
        <v>1317</v>
      </c>
      <c r="I261" t="s">
        <v>1316</v>
      </c>
      <c r="J261" t="s">
        <v>1317</v>
      </c>
      <c r="K261">
        <v>1</v>
      </c>
      <c r="L261">
        <v>1</v>
      </c>
    </row>
    <row r="262" spans="1:12" x14ac:dyDescent="0.3">
      <c r="A262">
        <v>160</v>
      </c>
      <c r="B262" t="s">
        <v>25</v>
      </c>
      <c r="C262" t="s">
        <v>353</v>
      </c>
      <c r="D262" t="s">
        <v>354</v>
      </c>
      <c r="E262" t="s">
        <v>467</v>
      </c>
      <c r="F262">
        <v>3</v>
      </c>
      <c r="G262" t="s">
        <v>1318</v>
      </c>
      <c r="H262" t="s">
        <v>1319</v>
      </c>
      <c r="I262" t="s">
        <v>1318</v>
      </c>
      <c r="J262" t="s">
        <v>1319</v>
      </c>
      <c r="K262">
        <v>0</v>
      </c>
      <c r="L262">
        <v>1</v>
      </c>
    </row>
    <row r="263" spans="1:12" x14ac:dyDescent="0.3">
      <c r="A263">
        <v>161</v>
      </c>
      <c r="B263" t="s">
        <v>25</v>
      </c>
      <c r="C263" t="s">
        <v>354</v>
      </c>
      <c r="E263" t="s">
        <v>471</v>
      </c>
      <c r="F263">
        <v>3</v>
      </c>
      <c r="G263" t="s">
        <v>1320</v>
      </c>
      <c r="H263" t="s">
        <v>1321</v>
      </c>
      <c r="I263" t="e">
        <v>#N/A</v>
      </c>
      <c r="J263" t="e">
        <v>#N/A</v>
      </c>
      <c r="K263">
        <v>0</v>
      </c>
      <c r="L263" t="e">
        <v>#N/A</v>
      </c>
    </row>
    <row r="264" spans="1:12" x14ac:dyDescent="0.3">
      <c r="A264">
        <v>162</v>
      </c>
      <c r="B264" t="s">
        <v>25</v>
      </c>
      <c r="C264" t="s">
        <v>355</v>
      </c>
      <c r="E264" t="s">
        <v>471</v>
      </c>
      <c r="F264">
        <v>3</v>
      </c>
      <c r="G264" t="s">
        <v>1322</v>
      </c>
      <c r="H264" t="s">
        <v>1323</v>
      </c>
      <c r="I264" t="e">
        <v>#N/A</v>
      </c>
      <c r="J264" t="e">
        <v>#N/A</v>
      </c>
      <c r="K264">
        <v>0</v>
      </c>
      <c r="L264" t="e">
        <v>#N/A</v>
      </c>
    </row>
    <row r="265" spans="1:12" x14ac:dyDescent="0.3">
      <c r="A265">
        <v>163</v>
      </c>
      <c r="B265" t="s">
        <v>25</v>
      </c>
      <c r="C265" t="s">
        <v>357</v>
      </c>
      <c r="D265" t="s">
        <v>357</v>
      </c>
      <c r="E265" t="s">
        <v>467</v>
      </c>
      <c r="F265">
        <v>2</v>
      </c>
      <c r="G265" t="s">
        <v>1324</v>
      </c>
      <c r="H265" t="s">
        <v>1325</v>
      </c>
      <c r="I265" t="s">
        <v>1324</v>
      </c>
      <c r="J265" t="s">
        <v>1325</v>
      </c>
      <c r="K265">
        <v>1</v>
      </c>
      <c r="L265">
        <v>1</v>
      </c>
    </row>
    <row r="266" spans="1:12" x14ac:dyDescent="0.3">
      <c r="A266">
        <v>164</v>
      </c>
      <c r="B266" t="s">
        <v>25</v>
      </c>
      <c r="C266" t="s">
        <v>358</v>
      </c>
      <c r="D266" t="s">
        <v>358</v>
      </c>
      <c r="E266" t="s">
        <v>467</v>
      </c>
      <c r="F266">
        <v>2</v>
      </c>
      <c r="G266" t="s">
        <v>1326</v>
      </c>
      <c r="H266" t="s">
        <v>1327</v>
      </c>
      <c r="I266" t="s">
        <v>1326</v>
      </c>
      <c r="J266" t="s">
        <v>1327</v>
      </c>
      <c r="K266">
        <v>1</v>
      </c>
      <c r="L266">
        <v>1</v>
      </c>
    </row>
    <row r="267" spans="1:12" x14ac:dyDescent="0.3">
      <c r="A267">
        <v>165</v>
      </c>
      <c r="B267" t="s">
        <v>25</v>
      </c>
      <c r="C267" t="s">
        <v>359</v>
      </c>
      <c r="D267" t="s">
        <v>359</v>
      </c>
      <c r="E267" t="s">
        <v>467</v>
      </c>
      <c r="F267">
        <v>3</v>
      </c>
      <c r="G267" t="s">
        <v>1328</v>
      </c>
      <c r="H267" t="s">
        <v>1329</v>
      </c>
      <c r="I267" t="s">
        <v>1328</v>
      </c>
      <c r="J267" t="s">
        <v>1329</v>
      </c>
      <c r="K267">
        <v>1</v>
      </c>
      <c r="L267">
        <v>1</v>
      </c>
    </row>
    <row r="268" spans="1:12" x14ac:dyDescent="0.3">
      <c r="A268">
        <v>166</v>
      </c>
      <c r="B268" t="s">
        <v>25</v>
      </c>
      <c r="C268" t="s">
        <v>360</v>
      </c>
      <c r="D268" t="s">
        <v>361</v>
      </c>
      <c r="E268" t="s">
        <v>467</v>
      </c>
      <c r="F268">
        <v>3</v>
      </c>
      <c r="G268" t="s">
        <v>1330</v>
      </c>
      <c r="H268" t="s">
        <v>1331</v>
      </c>
      <c r="I268" t="s">
        <v>1330</v>
      </c>
      <c r="J268" t="s">
        <v>1331</v>
      </c>
      <c r="K268">
        <v>0</v>
      </c>
      <c r="L268">
        <v>1</v>
      </c>
    </row>
    <row r="269" spans="1:12" x14ac:dyDescent="0.3">
      <c r="A269">
        <v>167</v>
      </c>
      <c r="B269" t="s">
        <v>25</v>
      </c>
      <c r="C269" t="s">
        <v>361</v>
      </c>
      <c r="D269" t="s">
        <v>360</v>
      </c>
      <c r="E269" t="s">
        <v>467</v>
      </c>
      <c r="F269">
        <v>3</v>
      </c>
      <c r="G269" t="s">
        <v>1332</v>
      </c>
      <c r="H269" t="s">
        <v>1333</v>
      </c>
      <c r="I269" t="s">
        <v>1332</v>
      </c>
      <c r="J269" t="s">
        <v>1333</v>
      </c>
      <c r="K269">
        <v>0</v>
      </c>
      <c r="L269">
        <v>1</v>
      </c>
    </row>
    <row r="270" spans="1:12" x14ac:dyDescent="0.3">
      <c r="A270">
        <v>168</v>
      </c>
      <c r="B270" t="s">
        <v>25</v>
      </c>
      <c r="C270" t="s">
        <v>362</v>
      </c>
      <c r="D270" t="s">
        <v>362</v>
      </c>
      <c r="E270" t="s">
        <v>467</v>
      </c>
      <c r="F270">
        <v>3</v>
      </c>
      <c r="G270" t="s">
        <v>1334</v>
      </c>
      <c r="H270" t="s">
        <v>1335</v>
      </c>
      <c r="I270" t="s">
        <v>1334</v>
      </c>
      <c r="J270" t="s">
        <v>1335</v>
      </c>
      <c r="K270">
        <v>1</v>
      </c>
      <c r="L270">
        <v>1</v>
      </c>
    </row>
    <row r="271" spans="1:12" x14ac:dyDescent="0.3">
      <c r="A271">
        <v>218</v>
      </c>
      <c r="B271" t="s">
        <v>466</v>
      </c>
      <c r="C271" t="s">
        <v>491</v>
      </c>
      <c r="D271" t="s">
        <v>491</v>
      </c>
      <c r="E271" t="s">
        <v>467</v>
      </c>
      <c r="F271">
        <v>1</v>
      </c>
      <c r="G271" t="s">
        <v>1336</v>
      </c>
      <c r="H271" t="s">
        <v>1337</v>
      </c>
      <c r="I271" t="s">
        <v>1336</v>
      </c>
      <c r="J271" t="s">
        <v>1337</v>
      </c>
      <c r="K271">
        <v>1</v>
      </c>
      <c r="L271">
        <v>1</v>
      </c>
    </row>
    <row r="272" spans="1:12" x14ac:dyDescent="0.3">
      <c r="A272">
        <v>219</v>
      </c>
      <c r="B272" t="s">
        <v>466</v>
      </c>
      <c r="C272" t="s">
        <v>492</v>
      </c>
      <c r="D272" t="s">
        <v>492</v>
      </c>
      <c r="E272" t="s">
        <v>469</v>
      </c>
      <c r="F272">
        <v>1</v>
      </c>
      <c r="G272" t="s">
        <v>1338</v>
      </c>
      <c r="H272" t="s">
        <v>1339</v>
      </c>
      <c r="I272" t="s">
        <v>1340</v>
      </c>
      <c r="J272" t="s">
        <v>1341</v>
      </c>
      <c r="K272">
        <v>1</v>
      </c>
      <c r="L272">
        <v>0</v>
      </c>
    </row>
    <row r="273" spans="1:12" x14ac:dyDescent="0.3">
      <c r="A273">
        <v>220</v>
      </c>
      <c r="B273" t="s">
        <v>466</v>
      </c>
      <c r="C273" t="s">
        <v>493</v>
      </c>
      <c r="E273" t="s">
        <v>468</v>
      </c>
      <c r="F273">
        <v>2</v>
      </c>
      <c r="G273" t="s">
        <v>1342</v>
      </c>
      <c r="H273" t="s">
        <v>1343</v>
      </c>
      <c r="I273" t="e">
        <v>#N/A</v>
      </c>
      <c r="J273" t="e">
        <v>#N/A</v>
      </c>
      <c r="K273">
        <v>0</v>
      </c>
      <c r="L273" t="e">
        <v>#N/A</v>
      </c>
    </row>
    <row r="274" spans="1:12" x14ac:dyDescent="0.3">
      <c r="A274">
        <v>221</v>
      </c>
      <c r="B274" t="s">
        <v>466</v>
      </c>
      <c r="C274" t="s">
        <v>494</v>
      </c>
      <c r="D274" t="s">
        <v>493</v>
      </c>
      <c r="E274" t="s">
        <v>467</v>
      </c>
      <c r="F274">
        <v>2</v>
      </c>
      <c r="G274" t="s">
        <v>1344</v>
      </c>
      <c r="H274" t="s">
        <v>1345</v>
      </c>
      <c r="I274" t="s">
        <v>1344</v>
      </c>
      <c r="J274" t="s">
        <v>1345</v>
      </c>
      <c r="K274">
        <v>0</v>
      </c>
      <c r="L274">
        <v>1</v>
      </c>
    </row>
    <row r="275" spans="1:12" x14ac:dyDescent="0.3">
      <c r="A275">
        <v>222</v>
      </c>
      <c r="B275" t="s">
        <v>466</v>
      </c>
      <c r="C275" t="s">
        <v>495</v>
      </c>
      <c r="D275" t="s">
        <v>494</v>
      </c>
      <c r="E275" t="s">
        <v>467</v>
      </c>
      <c r="F275">
        <v>2</v>
      </c>
      <c r="G275" t="s">
        <v>1346</v>
      </c>
      <c r="H275" t="s">
        <v>1347</v>
      </c>
      <c r="I275" t="s">
        <v>1346</v>
      </c>
      <c r="J275" t="s">
        <v>1347</v>
      </c>
      <c r="K275">
        <v>0</v>
      </c>
      <c r="L275">
        <v>1</v>
      </c>
    </row>
    <row r="276" spans="1:12" x14ac:dyDescent="0.3">
      <c r="A276">
        <v>223</v>
      </c>
      <c r="B276" t="s">
        <v>466</v>
      </c>
      <c r="C276" t="s">
        <v>496</v>
      </c>
      <c r="D276" t="s">
        <v>495</v>
      </c>
      <c r="E276" t="s">
        <v>467</v>
      </c>
      <c r="F276">
        <v>3</v>
      </c>
      <c r="G276" t="s">
        <v>1348</v>
      </c>
      <c r="H276" t="s">
        <v>1349</v>
      </c>
      <c r="I276" t="s">
        <v>1348</v>
      </c>
      <c r="J276" t="s">
        <v>1349</v>
      </c>
      <c r="K276">
        <v>0</v>
      </c>
      <c r="L276">
        <v>1</v>
      </c>
    </row>
    <row r="277" spans="1:12" x14ac:dyDescent="0.3">
      <c r="A277">
        <v>224</v>
      </c>
      <c r="B277" t="s">
        <v>466</v>
      </c>
      <c r="C277" t="s">
        <v>497</v>
      </c>
      <c r="D277" t="s">
        <v>497</v>
      </c>
      <c r="E277" t="s">
        <v>467</v>
      </c>
      <c r="F277">
        <v>1</v>
      </c>
      <c r="G277" t="s">
        <v>1350</v>
      </c>
      <c r="H277" t="s">
        <v>1351</v>
      </c>
      <c r="I277" t="s">
        <v>1350</v>
      </c>
      <c r="J277" t="s">
        <v>1351</v>
      </c>
      <c r="K277">
        <v>1</v>
      </c>
      <c r="L277">
        <v>1</v>
      </c>
    </row>
    <row r="278" spans="1:12" x14ac:dyDescent="0.3">
      <c r="A278">
        <v>225</v>
      </c>
      <c r="B278" t="s">
        <v>466</v>
      </c>
      <c r="C278" t="s">
        <v>498</v>
      </c>
      <c r="D278" t="s">
        <v>498</v>
      </c>
      <c r="E278" t="s">
        <v>467</v>
      </c>
      <c r="F278">
        <v>1</v>
      </c>
      <c r="G278" t="s">
        <v>1352</v>
      </c>
      <c r="H278" t="s">
        <v>1353</v>
      </c>
      <c r="I278" t="s">
        <v>1352</v>
      </c>
      <c r="J278" t="s">
        <v>1353</v>
      </c>
      <c r="K278">
        <v>1</v>
      </c>
      <c r="L278">
        <v>1</v>
      </c>
    </row>
    <row r="279" spans="1:12" x14ac:dyDescent="0.3">
      <c r="A279">
        <v>226</v>
      </c>
      <c r="B279" t="s">
        <v>466</v>
      </c>
      <c r="C279" t="s">
        <v>499</v>
      </c>
      <c r="D279" t="s">
        <v>499</v>
      </c>
      <c r="E279" t="s">
        <v>467</v>
      </c>
      <c r="F279">
        <v>2</v>
      </c>
      <c r="G279" t="s">
        <v>1354</v>
      </c>
      <c r="H279" t="s">
        <v>1355</v>
      </c>
      <c r="I279" t="s">
        <v>1354</v>
      </c>
      <c r="J279" t="s">
        <v>1355</v>
      </c>
      <c r="K279">
        <v>1</v>
      </c>
      <c r="L279">
        <v>1</v>
      </c>
    </row>
    <row r="280" spans="1:12" x14ac:dyDescent="0.3">
      <c r="A280">
        <v>227</v>
      </c>
      <c r="B280" t="s">
        <v>466</v>
      </c>
      <c r="C280" t="s">
        <v>500</v>
      </c>
      <c r="D280" t="s">
        <v>500</v>
      </c>
      <c r="E280" t="s">
        <v>467</v>
      </c>
      <c r="F280">
        <v>2</v>
      </c>
      <c r="G280" t="s">
        <v>1356</v>
      </c>
      <c r="H280" t="s">
        <v>1357</v>
      </c>
      <c r="I280" t="s">
        <v>1356</v>
      </c>
      <c r="J280" t="s">
        <v>1357</v>
      </c>
      <c r="K280">
        <v>1</v>
      </c>
      <c r="L280">
        <v>1</v>
      </c>
    </row>
    <row r="281" spans="1:12" x14ac:dyDescent="0.3">
      <c r="A281">
        <v>228</v>
      </c>
      <c r="B281" t="s">
        <v>466</v>
      </c>
      <c r="C281" t="s">
        <v>501</v>
      </c>
      <c r="D281" t="s">
        <v>501</v>
      </c>
      <c r="E281" t="s">
        <v>467</v>
      </c>
      <c r="F281">
        <v>2</v>
      </c>
      <c r="G281" t="s">
        <v>1358</v>
      </c>
      <c r="H281" t="s">
        <v>1359</v>
      </c>
      <c r="I281" t="s">
        <v>1358</v>
      </c>
      <c r="J281" t="s">
        <v>1359</v>
      </c>
      <c r="K281">
        <v>1</v>
      </c>
      <c r="L281">
        <v>1</v>
      </c>
    </row>
    <row r="282" spans="1:12" x14ac:dyDescent="0.3">
      <c r="A282">
        <v>229</v>
      </c>
      <c r="B282" t="s">
        <v>466</v>
      </c>
      <c r="C282" t="s">
        <v>502</v>
      </c>
      <c r="D282" t="s">
        <v>502</v>
      </c>
      <c r="E282" t="s">
        <v>469</v>
      </c>
      <c r="F282">
        <v>2</v>
      </c>
      <c r="G282" t="s">
        <v>1360</v>
      </c>
      <c r="H282" t="s">
        <v>1361</v>
      </c>
      <c r="I282" t="s">
        <v>1362</v>
      </c>
      <c r="J282" t="s">
        <v>1363</v>
      </c>
      <c r="K282">
        <v>1</v>
      </c>
      <c r="L282">
        <v>0</v>
      </c>
    </row>
    <row r="283" spans="1:12" x14ac:dyDescent="0.3">
      <c r="A283">
        <v>230</v>
      </c>
      <c r="B283" t="s">
        <v>466</v>
      </c>
      <c r="C283" t="s">
        <v>503</v>
      </c>
      <c r="D283" t="s">
        <v>503</v>
      </c>
      <c r="E283" t="s">
        <v>467</v>
      </c>
      <c r="F283">
        <v>2</v>
      </c>
      <c r="G283" t="s">
        <v>1364</v>
      </c>
      <c r="H283" t="s">
        <v>1365</v>
      </c>
      <c r="I283" t="s">
        <v>1364</v>
      </c>
      <c r="J283" t="s">
        <v>1365</v>
      </c>
      <c r="K283">
        <v>1</v>
      </c>
      <c r="L283">
        <v>1</v>
      </c>
    </row>
    <row r="284" spans="1:12" x14ac:dyDescent="0.3">
      <c r="A284">
        <v>231</v>
      </c>
      <c r="B284" t="s">
        <v>466</v>
      </c>
      <c r="C284" t="s">
        <v>504</v>
      </c>
      <c r="D284" t="s">
        <v>504</v>
      </c>
      <c r="E284" t="s">
        <v>467</v>
      </c>
      <c r="F284">
        <v>3</v>
      </c>
      <c r="G284" t="s">
        <v>1366</v>
      </c>
      <c r="H284" t="s">
        <v>1367</v>
      </c>
      <c r="I284" t="s">
        <v>1366</v>
      </c>
      <c r="J284" t="s">
        <v>1367</v>
      </c>
      <c r="K284">
        <v>1</v>
      </c>
      <c r="L284">
        <v>1</v>
      </c>
    </row>
    <row r="285" spans="1:12" x14ac:dyDescent="0.3">
      <c r="A285">
        <v>232</v>
      </c>
      <c r="B285" t="s">
        <v>466</v>
      </c>
      <c r="C285" t="s">
        <v>505</v>
      </c>
      <c r="D285" t="s">
        <v>505</v>
      </c>
      <c r="E285" t="s">
        <v>469</v>
      </c>
      <c r="F285">
        <v>3</v>
      </c>
      <c r="G285" t="s">
        <v>1368</v>
      </c>
      <c r="H285" t="s">
        <v>1369</v>
      </c>
      <c r="I285" t="s">
        <v>1370</v>
      </c>
      <c r="J285" t="s">
        <v>1371</v>
      </c>
      <c r="K285">
        <v>1</v>
      </c>
      <c r="L285">
        <v>0</v>
      </c>
    </row>
    <row r="286" spans="1:12" x14ac:dyDescent="0.3">
      <c r="A286">
        <v>233</v>
      </c>
      <c r="B286" t="s">
        <v>466</v>
      </c>
      <c r="C286" t="s">
        <v>506</v>
      </c>
      <c r="D286" t="s">
        <v>506</v>
      </c>
      <c r="E286" t="s">
        <v>467</v>
      </c>
      <c r="F286">
        <v>3</v>
      </c>
      <c r="G286" t="s">
        <v>1372</v>
      </c>
      <c r="H286" t="s">
        <v>1373</v>
      </c>
      <c r="I286" t="s">
        <v>1372</v>
      </c>
      <c r="J286" t="s">
        <v>1373</v>
      </c>
      <c r="K286">
        <v>1</v>
      </c>
      <c r="L286">
        <v>1</v>
      </c>
    </row>
    <row r="287" spans="1:12" x14ac:dyDescent="0.3">
      <c r="A287">
        <v>234</v>
      </c>
      <c r="B287" t="s">
        <v>466</v>
      </c>
      <c r="C287" t="s">
        <v>507</v>
      </c>
      <c r="E287" t="s">
        <v>468</v>
      </c>
      <c r="F287">
        <v>3</v>
      </c>
      <c r="G287" t="s">
        <v>1374</v>
      </c>
      <c r="H287" t="s">
        <v>1375</v>
      </c>
      <c r="I287" t="e">
        <v>#N/A</v>
      </c>
      <c r="J287" t="e">
        <v>#N/A</v>
      </c>
      <c r="K287">
        <v>0</v>
      </c>
      <c r="L287" t="e">
        <v>#N/A</v>
      </c>
    </row>
    <row r="288" spans="1:12" x14ac:dyDescent="0.3">
      <c r="A288">
        <v>235</v>
      </c>
      <c r="B288" t="s">
        <v>466</v>
      </c>
      <c r="C288" t="s">
        <v>508</v>
      </c>
      <c r="E288" t="s">
        <v>471</v>
      </c>
      <c r="F288">
        <v>3</v>
      </c>
      <c r="G288" t="s">
        <v>1376</v>
      </c>
      <c r="H288" t="s">
        <v>1377</v>
      </c>
      <c r="I288" t="e">
        <v>#N/A</v>
      </c>
      <c r="J288" t="e">
        <v>#N/A</v>
      </c>
      <c r="K288">
        <v>0</v>
      </c>
      <c r="L288" t="e">
        <v>#N/A</v>
      </c>
    </row>
    <row r="289" spans="1:12" x14ac:dyDescent="0.3">
      <c r="A289">
        <v>236</v>
      </c>
      <c r="B289" t="s">
        <v>466</v>
      </c>
      <c r="C289" t="s">
        <v>509</v>
      </c>
      <c r="D289" t="s">
        <v>507</v>
      </c>
      <c r="E289" t="s">
        <v>467</v>
      </c>
      <c r="F289">
        <v>3</v>
      </c>
      <c r="G289" t="s">
        <v>1378</v>
      </c>
      <c r="H289" t="s">
        <v>1379</v>
      </c>
      <c r="I289" t="s">
        <v>1380</v>
      </c>
      <c r="J289" t="s">
        <v>1379</v>
      </c>
      <c r="K289">
        <v>0</v>
      </c>
      <c r="L289">
        <v>0</v>
      </c>
    </row>
    <row r="290" spans="1:12" x14ac:dyDescent="0.3">
      <c r="A290">
        <v>237</v>
      </c>
      <c r="B290" t="s">
        <v>466</v>
      </c>
      <c r="C290" t="s">
        <v>510</v>
      </c>
      <c r="D290" t="s">
        <v>510</v>
      </c>
      <c r="E290" t="s">
        <v>469</v>
      </c>
      <c r="F290">
        <v>2</v>
      </c>
      <c r="G290" t="s">
        <v>1381</v>
      </c>
      <c r="H290" t="s">
        <v>1382</v>
      </c>
      <c r="I290" t="s">
        <v>1383</v>
      </c>
      <c r="J290" t="s">
        <v>1384</v>
      </c>
      <c r="K290">
        <v>1</v>
      </c>
      <c r="L290">
        <v>0</v>
      </c>
    </row>
    <row r="291" spans="1:12" x14ac:dyDescent="0.3">
      <c r="A291">
        <v>238</v>
      </c>
      <c r="B291" t="s">
        <v>466</v>
      </c>
      <c r="C291" t="s">
        <v>511</v>
      </c>
      <c r="D291" t="s">
        <v>511</v>
      </c>
      <c r="E291" t="s">
        <v>467</v>
      </c>
      <c r="F291">
        <v>2</v>
      </c>
      <c r="G291" t="s">
        <v>1385</v>
      </c>
      <c r="H291" t="s">
        <v>1386</v>
      </c>
      <c r="I291" t="s">
        <v>1385</v>
      </c>
      <c r="J291" t="s">
        <v>1386</v>
      </c>
      <c r="K291">
        <v>1</v>
      </c>
      <c r="L291">
        <v>1</v>
      </c>
    </row>
    <row r="292" spans="1:12" x14ac:dyDescent="0.3">
      <c r="A292">
        <v>239</v>
      </c>
      <c r="B292" t="s">
        <v>466</v>
      </c>
      <c r="C292" t="s">
        <v>512</v>
      </c>
      <c r="D292" t="s">
        <v>512</v>
      </c>
      <c r="E292" t="s">
        <v>467</v>
      </c>
      <c r="F292">
        <v>3</v>
      </c>
      <c r="G292" t="s">
        <v>1387</v>
      </c>
      <c r="H292" t="s">
        <v>1388</v>
      </c>
      <c r="I292" t="s">
        <v>1387</v>
      </c>
      <c r="J292" t="s">
        <v>1388</v>
      </c>
      <c r="K292">
        <v>1</v>
      </c>
      <c r="L292">
        <v>1</v>
      </c>
    </row>
    <row r="293" spans="1:12" x14ac:dyDescent="0.3">
      <c r="A293">
        <v>240</v>
      </c>
      <c r="B293" t="s">
        <v>466</v>
      </c>
      <c r="C293" t="s">
        <v>513</v>
      </c>
      <c r="D293" t="s">
        <v>514</v>
      </c>
      <c r="E293" t="s">
        <v>469</v>
      </c>
      <c r="F293">
        <v>3</v>
      </c>
      <c r="G293" t="s">
        <v>1389</v>
      </c>
      <c r="H293" t="s">
        <v>1390</v>
      </c>
      <c r="I293" t="s">
        <v>1391</v>
      </c>
      <c r="J293" t="s">
        <v>1392</v>
      </c>
      <c r="K293">
        <v>0</v>
      </c>
      <c r="L293">
        <v>0</v>
      </c>
    </row>
    <row r="294" spans="1:12" x14ac:dyDescent="0.3">
      <c r="A294">
        <v>241</v>
      </c>
      <c r="B294" t="s">
        <v>466</v>
      </c>
      <c r="C294" t="s">
        <v>514</v>
      </c>
      <c r="D294" t="s">
        <v>513</v>
      </c>
      <c r="E294" t="s">
        <v>467</v>
      </c>
      <c r="F294">
        <v>3</v>
      </c>
      <c r="G294" t="s">
        <v>1393</v>
      </c>
      <c r="H294" t="s">
        <v>1394</v>
      </c>
      <c r="I294" t="s">
        <v>1393</v>
      </c>
      <c r="J294" t="s">
        <v>1395</v>
      </c>
      <c r="K294">
        <v>0</v>
      </c>
      <c r="L294">
        <v>1</v>
      </c>
    </row>
    <row r="295" spans="1:12" x14ac:dyDescent="0.3">
      <c r="A295">
        <v>242</v>
      </c>
      <c r="B295" t="s">
        <v>466</v>
      </c>
      <c r="C295" t="s">
        <v>515</v>
      </c>
      <c r="D295" t="s">
        <v>515</v>
      </c>
      <c r="E295" t="s">
        <v>467</v>
      </c>
      <c r="F295">
        <v>3</v>
      </c>
      <c r="G295" t="s">
        <v>1396</v>
      </c>
      <c r="H295" t="s">
        <v>1397</v>
      </c>
      <c r="I295" t="s">
        <v>1396</v>
      </c>
      <c r="J295" t="s">
        <v>1397</v>
      </c>
      <c r="K295">
        <v>1</v>
      </c>
      <c r="L295">
        <v>1</v>
      </c>
    </row>
    <row r="296" spans="1:12" x14ac:dyDescent="0.3">
      <c r="A296">
        <v>37</v>
      </c>
      <c r="B296" t="s">
        <v>20</v>
      </c>
      <c r="C296" t="s">
        <v>385</v>
      </c>
      <c r="D296" t="s">
        <v>385</v>
      </c>
      <c r="E296" t="s">
        <v>467</v>
      </c>
      <c r="F296">
        <v>1</v>
      </c>
      <c r="G296" t="s">
        <v>1398</v>
      </c>
      <c r="H296" t="s">
        <v>1399</v>
      </c>
      <c r="I296" t="s">
        <v>1398</v>
      </c>
      <c r="J296" t="s">
        <v>1399</v>
      </c>
      <c r="K296">
        <v>1</v>
      </c>
      <c r="L296">
        <v>1</v>
      </c>
    </row>
    <row r="297" spans="1:12" x14ac:dyDescent="0.3">
      <c r="A297">
        <v>38</v>
      </c>
      <c r="B297" t="s">
        <v>20</v>
      </c>
      <c r="C297" t="s">
        <v>386</v>
      </c>
      <c r="D297" t="s">
        <v>386</v>
      </c>
      <c r="E297" t="s">
        <v>467</v>
      </c>
      <c r="F297">
        <v>1</v>
      </c>
      <c r="G297" t="s">
        <v>1400</v>
      </c>
      <c r="H297" t="s">
        <v>1401</v>
      </c>
      <c r="I297" t="s">
        <v>1400</v>
      </c>
      <c r="J297" t="s">
        <v>1401</v>
      </c>
      <c r="K297">
        <v>1</v>
      </c>
      <c r="L297">
        <v>1</v>
      </c>
    </row>
    <row r="298" spans="1:12" x14ac:dyDescent="0.3">
      <c r="A298">
        <v>39</v>
      </c>
      <c r="B298" t="s">
        <v>20</v>
      </c>
      <c r="C298" t="s">
        <v>387</v>
      </c>
      <c r="D298" t="s">
        <v>387</v>
      </c>
      <c r="E298" t="s">
        <v>467</v>
      </c>
      <c r="F298">
        <v>1</v>
      </c>
      <c r="G298" t="s">
        <v>1402</v>
      </c>
      <c r="H298" t="s">
        <v>1403</v>
      </c>
      <c r="I298" t="s">
        <v>1402</v>
      </c>
      <c r="J298" t="s">
        <v>1403</v>
      </c>
      <c r="K298">
        <v>1</v>
      </c>
      <c r="L298">
        <v>1</v>
      </c>
    </row>
    <row r="299" spans="1:12" x14ac:dyDescent="0.3">
      <c r="A299">
        <v>40</v>
      </c>
      <c r="B299" t="s">
        <v>20</v>
      </c>
      <c r="C299" t="s">
        <v>388</v>
      </c>
      <c r="D299" t="s">
        <v>388</v>
      </c>
      <c r="E299" t="s">
        <v>467</v>
      </c>
      <c r="F299">
        <v>1</v>
      </c>
      <c r="G299" t="s">
        <v>1404</v>
      </c>
      <c r="H299" t="s">
        <v>1405</v>
      </c>
      <c r="I299" t="s">
        <v>1404</v>
      </c>
      <c r="J299" t="s">
        <v>1405</v>
      </c>
      <c r="K299">
        <v>1</v>
      </c>
      <c r="L299">
        <v>1</v>
      </c>
    </row>
    <row r="300" spans="1:12" x14ac:dyDescent="0.3">
      <c r="A300">
        <v>41</v>
      </c>
      <c r="B300" t="s">
        <v>20</v>
      </c>
      <c r="C300" t="s">
        <v>389</v>
      </c>
      <c r="D300" t="s">
        <v>389</v>
      </c>
      <c r="E300" t="s">
        <v>469</v>
      </c>
      <c r="F300">
        <v>2</v>
      </c>
      <c r="G300" t="s">
        <v>1406</v>
      </c>
      <c r="H300" t="s">
        <v>1407</v>
      </c>
      <c r="I300" t="s">
        <v>1408</v>
      </c>
      <c r="J300" t="s">
        <v>1409</v>
      </c>
      <c r="K300">
        <v>1</v>
      </c>
      <c r="L300">
        <v>0</v>
      </c>
    </row>
    <row r="301" spans="1:12" x14ac:dyDescent="0.3">
      <c r="A301">
        <v>42</v>
      </c>
      <c r="B301" t="s">
        <v>20</v>
      </c>
      <c r="C301" t="s">
        <v>390</v>
      </c>
      <c r="D301" t="s">
        <v>390</v>
      </c>
      <c r="E301" t="s">
        <v>467</v>
      </c>
      <c r="F301">
        <v>2</v>
      </c>
      <c r="G301" t="s">
        <v>1410</v>
      </c>
      <c r="H301" t="s">
        <v>1411</v>
      </c>
      <c r="I301" t="s">
        <v>1410</v>
      </c>
      <c r="J301" t="s">
        <v>1411</v>
      </c>
      <c r="K301">
        <v>1</v>
      </c>
      <c r="L301">
        <v>1</v>
      </c>
    </row>
    <row r="302" spans="1:12" x14ac:dyDescent="0.3">
      <c r="A302">
        <v>43</v>
      </c>
      <c r="B302" t="s">
        <v>20</v>
      </c>
      <c r="C302" t="s">
        <v>391</v>
      </c>
      <c r="D302" t="s">
        <v>391</v>
      </c>
      <c r="E302" t="s">
        <v>467</v>
      </c>
      <c r="F302">
        <v>2</v>
      </c>
      <c r="G302" t="s">
        <v>1412</v>
      </c>
      <c r="H302" t="s">
        <v>1413</v>
      </c>
      <c r="I302" t="s">
        <v>1412</v>
      </c>
      <c r="J302" t="s">
        <v>1413</v>
      </c>
      <c r="K302">
        <v>1</v>
      </c>
      <c r="L302">
        <v>1</v>
      </c>
    </row>
    <row r="303" spans="1:12" x14ac:dyDescent="0.3">
      <c r="A303">
        <v>44</v>
      </c>
      <c r="B303" t="s">
        <v>20</v>
      </c>
      <c r="C303" t="s">
        <v>392</v>
      </c>
      <c r="D303" t="s">
        <v>392</v>
      </c>
      <c r="E303" t="s">
        <v>469</v>
      </c>
      <c r="F303">
        <v>2</v>
      </c>
      <c r="G303" t="s">
        <v>1414</v>
      </c>
      <c r="H303" t="s">
        <v>1415</v>
      </c>
      <c r="I303" t="s">
        <v>1416</v>
      </c>
      <c r="J303" t="s">
        <v>1417</v>
      </c>
      <c r="K303">
        <v>1</v>
      </c>
      <c r="L303">
        <v>0</v>
      </c>
    </row>
    <row r="304" spans="1:12" x14ac:dyDescent="0.3">
      <c r="A304">
        <v>45</v>
      </c>
      <c r="B304" t="s">
        <v>20</v>
      </c>
      <c r="C304" t="s">
        <v>393</v>
      </c>
      <c r="D304" t="s">
        <v>393</v>
      </c>
      <c r="E304" t="s">
        <v>469</v>
      </c>
      <c r="F304">
        <v>2</v>
      </c>
      <c r="G304" t="s">
        <v>1418</v>
      </c>
      <c r="H304" t="s">
        <v>1419</v>
      </c>
      <c r="I304" t="s">
        <v>1420</v>
      </c>
      <c r="J304" t="s">
        <v>1421</v>
      </c>
      <c r="K304">
        <v>1</v>
      </c>
      <c r="L304">
        <v>0</v>
      </c>
    </row>
    <row r="305" spans="1:12" x14ac:dyDescent="0.3">
      <c r="A305">
        <v>46</v>
      </c>
      <c r="B305" t="s">
        <v>20</v>
      </c>
      <c r="C305" t="s">
        <v>394</v>
      </c>
      <c r="E305" t="s">
        <v>468</v>
      </c>
      <c r="F305">
        <v>3</v>
      </c>
      <c r="G305" t="s">
        <v>1422</v>
      </c>
      <c r="H305" t="s">
        <v>1423</v>
      </c>
      <c r="I305" t="e">
        <v>#N/A</v>
      </c>
      <c r="J305" t="e">
        <v>#N/A</v>
      </c>
      <c r="K305">
        <v>0</v>
      </c>
      <c r="L305" t="e">
        <v>#N/A</v>
      </c>
    </row>
    <row r="306" spans="1:12" x14ac:dyDescent="0.3">
      <c r="A306">
        <v>47</v>
      </c>
      <c r="B306" t="s">
        <v>20</v>
      </c>
      <c r="C306" t="s">
        <v>395</v>
      </c>
      <c r="D306" t="s">
        <v>394</v>
      </c>
      <c r="E306" t="s">
        <v>467</v>
      </c>
      <c r="F306">
        <v>3</v>
      </c>
      <c r="G306" t="s">
        <v>1424</v>
      </c>
      <c r="H306" t="s">
        <v>1425</v>
      </c>
      <c r="I306" t="s">
        <v>1424</v>
      </c>
      <c r="J306" t="s">
        <v>1425</v>
      </c>
      <c r="K306">
        <v>0</v>
      </c>
      <c r="L306">
        <v>1</v>
      </c>
    </row>
    <row r="307" spans="1:12" x14ac:dyDescent="0.3">
      <c r="A307">
        <v>48</v>
      </c>
      <c r="B307" t="s">
        <v>20</v>
      </c>
      <c r="C307" t="s">
        <v>396</v>
      </c>
      <c r="D307" t="s">
        <v>396</v>
      </c>
      <c r="E307" t="s">
        <v>469</v>
      </c>
      <c r="F307">
        <v>3</v>
      </c>
      <c r="G307" t="s">
        <v>1426</v>
      </c>
      <c r="H307" t="s">
        <v>1427</v>
      </c>
      <c r="I307" t="s">
        <v>1428</v>
      </c>
      <c r="J307" t="s">
        <v>1429</v>
      </c>
      <c r="K307">
        <v>1</v>
      </c>
      <c r="L307">
        <v>0</v>
      </c>
    </row>
    <row r="308" spans="1:12" x14ac:dyDescent="0.3">
      <c r="A308">
        <v>49</v>
      </c>
      <c r="B308" t="s">
        <v>20</v>
      </c>
      <c r="C308" t="s">
        <v>516</v>
      </c>
      <c r="E308" t="s">
        <v>471</v>
      </c>
      <c r="F308">
        <v>3</v>
      </c>
      <c r="G308" t="s">
        <v>1430</v>
      </c>
      <c r="H308" t="s">
        <v>1431</v>
      </c>
      <c r="I308" t="e">
        <v>#N/A</v>
      </c>
      <c r="J308" t="e">
        <v>#N/A</v>
      </c>
      <c r="K308">
        <v>0</v>
      </c>
      <c r="L308" t="e">
        <v>#N/A</v>
      </c>
    </row>
    <row r="309" spans="1:12" x14ac:dyDescent="0.3">
      <c r="A309">
        <v>50</v>
      </c>
      <c r="B309" t="s">
        <v>20</v>
      </c>
      <c r="C309" t="s">
        <v>397</v>
      </c>
      <c r="D309" t="s">
        <v>397</v>
      </c>
      <c r="E309" t="s">
        <v>467</v>
      </c>
      <c r="F309">
        <v>1</v>
      </c>
      <c r="G309" t="s">
        <v>1432</v>
      </c>
      <c r="H309" t="s">
        <v>1433</v>
      </c>
      <c r="I309" t="s">
        <v>1432</v>
      </c>
      <c r="J309" t="s">
        <v>1433</v>
      </c>
      <c r="K309">
        <v>1</v>
      </c>
      <c r="L309">
        <v>1</v>
      </c>
    </row>
    <row r="310" spans="1:12" x14ac:dyDescent="0.3">
      <c r="A310">
        <v>51</v>
      </c>
      <c r="B310" t="s">
        <v>20</v>
      </c>
      <c r="C310" t="s">
        <v>398</v>
      </c>
      <c r="D310" t="s">
        <v>398</v>
      </c>
      <c r="E310" t="s">
        <v>477</v>
      </c>
      <c r="F310">
        <v>1</v>
      </c>
      <c r="G310" t="s">
        <v>1434</v>
      </c>
      <c r="H310" t="s">
        <v>1435</v>
      </c>
      <c r="I310" t="s">
        <v>1436</v>
      </c>
      <c r="J310" t="s">
        <v>1437</v>
      </c>
      <c r="K310">
        <v>1</v>
      </c>
      <c r="L310">
        <v>0</v>
      </c>
    </row>
    <row r="311" spans="1:12" x14ac:dyDescent="0.3">
      <c r="A311">
        <v>52</v>
      </c>
      <c r="B311" t="s">
        <v>20</v>
      </c>
      <c r="C311" t="s">
        <v>399</v>
      </c>
      <c r="E311" t="s">
        <v>468</v>
      </c>
      <c r="F311">
        <v>1</v>
      </c>
      <c r="G311" t="s">
        <v>1438</v>
      </c>
      <c r="H311" t="s">
        <v>1439</v>
      </c>
      <c r="I311" t="e">
        <v>#N/A</v>
      </c>
      <c r="J311" t="e">
        <v>#N/A</v>
      </c>
      <c r="K311">
        <v>0</v>
      </c>
      <c r="L311" t="e">
        <v>#N/A</v>
      </c>
    </row>
    <row r="312" spans="1:12" x14ac:dyDescent="0.3">
      <c r="A312">
        <v>53</v>
      </c>
      <c r="B312" t="s">
        <v>20</v>
      </c>
      <c r="C312" t="s">
        <v>400</v>
      </c>
      <c r="D312" t="s">
        <v>399</v>
      </c>
      <c r="E312" t="s">
        <v>467</v>
      </c>
      <c r="F312">
        <v>1</v>
      </c>
      <c r="G312" t="s">
        <v>1440</v>
      </c>
      <c r="H312" t="s">
        <v>1441</v>
      </c>
      <c r="I312" t="s">
        <v>1440</v>
      </c>
      <c r="J312" t="s">
        <v>1441</v>
      </c>
      <c r="K312">
        <v>0</v>
      </c>
      <c r="L312">
        <v>1</v>
      </c>
    </row>
    <row r="313" spans="1:12" x14ac:dyDescent="0.3">
      <c r="A313">
        <v>54</v>
      </c>
      <c r="B313" t="s">
        <v>20</v>
      </c>
      <c r="C313" t="s">
        <v>401</v>
      </c>
      <c r="D313" t="s">
        <v>400</v>
      </c>
      <c r="E313" t="s">
        <v>469</v>
      </c>
      <c r="F313">
        <v>2</v>
      </c>
      <c r="G313" t="s">
        <v>1442</v>
      </c>
      <c r="H313" t="s">
        <v>1443</v>
      </c>
      <c r="I313" t="s">
        <v>1444</v>
      </c>
      <c r="J313" t="s">
        <v>1445</v>
      </c>
      <c r="K313">
        <v>0</v>
      </c>
      <c r="L313">
        <v>0</v>
      </c>
    </row>
    <row r="314" spans="1:12" x14ac:dyDescent="0.3">
      <c r="A314">
        <v>55</v>
      </c>
      <c r="B314" t="s">
        <v>20</v>
      </c>
      <c r="C314" t="s">
        <v>402</v>
      </c>
      <c r="D314" t="s">
        <v>401</v>
      </c>
      <c r="E314" t="s">
        <v>467</v>
      </c>
      <c r="F314">
        <v>2</v>
      </c>
      <c r="G314" t="s">
        <v>1446</v>
      </c>
      <c r="H314" t="s">
        <v>1447</v>
      </c>
      <c r="I314" t="s">
        <v>1446</v>
      </c>
      <c r="J314" t="s">
        <v>1447</v>
      </c>
      <c r="K314">
        <v>0</v>
      </c>
      <c r="L314">
        <v>1</v>
      </c>
    </row>
    <row r="315" spans="1:12" x14ac:dyDescent="0.3">
      <c r="A315">
        <v>56</v>
      </c>
      <c r="B315" t="s">
        <v>20</v>
      </c>
      <c r="C315" t="s">
        <v>403</v>
      </c>
      <c r="D315" t="s">
        <v>402</v>
      </c>
      <c r="E315" t="s">
        <v>467</v>
      </c>
      <c r="F315">
        <v>2</v>
      </c>
      <c r="G315" t="s">
        <v>1448</v>
      </c>
      <c r="H315" t="s">
        <v>1449</v>
      </c>
      <c r="I315" t="s">
        <v>1448</v>
      </c>
      <c r="J315" t="s">
        <v>1449</v>
      </c>
      <c r="K315">
        <v>0</v>
      </c>
      <c r="L315">
        <v>1</v>
      </c>
    </row>
    <row r="316" spans="1:12" x14ac:dyDescent="0.3">
      <c r="A316">
        <v>57</v>
      </c>
      <c r="B316" t="s">
        <v>20</v>
      </c>
      <c r="C316" t="s">
        <v>404</v>
      </c>
      <c r="D316" t="s">
        <v>403</v>
      </c>
      <c r="E316" t="s">
        <v>469</v>
      </c>
      <c r="F316">
        <v>2</v>
      </c>
      <c r="G316" t="s">
        <v>1450</v>
      </c>
      <c r="H316" t="s">
        <v>1451</v>
      </c>
      <c r="I316" t="s">
        <v>1452</v>
      </c>
      <c r="J316" t="s">
        <v>1453</v>
      </c>
      <c r="K316">
        <v>0</v>
      </c>
      <c r="L316">
        <v>0</v>
      </c>
    </row>
    <row r="317" spans="1:12" x14ac:dyDescent="0.3">
      <c r="A317">
        <v>58</v>
      </c>
      <c r="B317" t="s">
        <v>20</v>
      </c>
      <c r="C317" t="s">
        <v>405</v>
      </c>
      <c r="D317" t="s">
        <v>404</v>
      </c>
      <c r="E317" t="s">
        <v>467</v>
      </c>
      <c r="F317">
        <v>3</v>
      </c>
      <c r="G317" t="s">
        <v>1454</v>
      </c>
      <c r="H317" t="s">
        <v>1455</v>
      </c>
      <c r="I317" t="s">
        <v>1454</v>
      </c>
      <c r="J317" t="s">
        <v>1455</v>
      </c>
      <c r="K317">
        <v>0</v>
      </c>
      <c r="L317">
        <v>1</v>
      </c>
    </row>
    <row r="318" spans="1:12" x14ac:dyDescent="0.3">
      <c r="A318">
        <v>59</v>
      </c>
      <c r="B318" t="s">
        <v>20</v>
      </c>
      <c r="C318" t="s">
        <v>406</v>
      </c>
      <c r="D318" t="s">
        <v>406</v>
      </c>
      <c r="E318" t="s">
        <v>477</v>
      </c>
      <c r="F318">
        <v>3</v>
      </c>
      <c r="G318" t="s">
        <v>1456</v>
      </c>
      <c r="H318" t="s">
        <v>1457</v>
      </c>
      <c r="I318" t="s">
        <v>1458</v>
      </c>
      <c r="J318" t="s">
        <v>1459</v>
      </c>
      <c r="K318">
        <v>1</v>
      </c>
      <c r="L318">
        <v>0</v>
      </c>
    </row>
    <row r="319" spans="1:12" x14ac:dyDescent="0.3">
      <c r="A319">
        <v>60</v>
      </c>
      <c r="B319" t="s">
        <v>20</v>
      </c>
      <c r="C319" t="s">
        <v>407</v>
      </c>
      <c r="D319" t="s">
        <v>407</v>
      </c>
      <c r="E319" t="s">
        <v>467</v>
      </c>
      <c r="F319">
        <v>3</v>
      </c>
      <c r="G319" t="s">
        <v>1460</v>
      </c>
      <c r="H319" t="s">
        <v>1461</v>
      </c>
      <c r="I319" t="s">
        <v>1460</v>
      </c>
      <c r="J319" t="s">
        <v>1461</v>
      </c>
      <c r="K319">
        <v>1</v>
      </c>
      <c r="L319">
        <v>1</v>
      </c>
    </row>
    <row r="320" spans="1:12" x14ac:dyDescent="0.3">
      <c r="A320">
        <v>61</v>
      </c>
      <c r="B320" t="s">
        <v>20</v>
      </c>
      <c r="C320" t="s">
        <v>408</v>
      </c>
      <c r="D320" t="s">
        <v>408</v>
      </c>
      <c r="E320" t="s">
        <v>467</v>
      </c>
      <c r="F320">
        <v>2</v>
      </c>
      <c r="G320" t="s">
        <v>1462</v>
      </c>
      <c r="H320" t="s">
        <v>1463</v>
      </c>
      <c r="I320" t="s">
        <v>1462</v>
      </c>
      <c r="J320" t="s">
        <v>1463</v>
      </c>
      <c r="K320">
        <v>1</v>
      </c>
      <c r="L320">
        <v>1</v>
      </c>
    </row>
    <row r="321" spans="1:12" x14ac:dyDescent="0.3">
      <c r="A321">
        <v>62</v>
      </c>
      <c r="B321" t="s">
        <v>20</v>
      </c>
      <c r="C321" t="s">
        <v>409</v>
      </c>
      <c r="D321" t="s">
        <v>409</v>
      </c>
      <c r="E321" t="s">
        <v>467</v>
      </c>
      <c r="F321">
        <v>2</v>
      </c>
      <c r="G321" t="s">
        <v>1464</v>
      </c>
      <c r="H321" t="s">
        <v>1465</v>
      </c>
      <c r="I321" t="s">
        <v>1464</v>
      </c>
      <c r="J321" t="s">
        <v>1465</v>
      </c>
      <c r="K321">
        <v>1</v>
      </c>
      <c r="L321">
        <v>1</v>
      </c>
    </row>
    <row r="322" spans="1:12" x14ac:dyDescent="0.3">
      <c r="A322">
        <v>63</v>
      </c>
      <c r="B322" t="s">
        <v>20</v>
      </c>
      <c r="C322" t="s">
        <v>410</v>
      </c>
      <c r="D322" t="s">
        <v>410</v>
      </c>
      <c r="E322" t="s">
        <v>467</v>
      </c>
      <c r="F322">
        <v>3</v>
      </c>
      <c r="G322" t="s">
        <v>1466</v>
      </c>
      <c r="H322" t="s">
        <v>1467</v>
      </c>
      <c r="I322" t="s">
        <v>1466</v>
      </c>
      <c r="J322" t="s">
        <v>1467</v>
      </c>
      <c r="K322">
        <v>1</v>
      </c>
      <c r="L322">
        <v>1</v>
      </c>
    </row>
    <row r="323" spans="1:12" x14ac:dyDescent="0.3">
      <c r="A323">
        <v>64</v>
      </c>
      <c r="B323" t="s">
        <v>20</v>
      </c>
      <c r="C323" t="s">
        <v>411</v>
      </c>
      <c r="D323" t="s">
        <v>412</v>
      </c>
      <c r="E323" t="s">
        <v>467</v>
      </c>
      <c r="F323">
        <v>3</v>
      </c>
      <c r="G323" t="s">
        <v>1468</v>
      </c>
      <c r="H323" t="s">
        <v>1469</v>
      </c>
      <c r="I323" t="s">
        <v>1468</v>
      </c>
      <c r="J323" t="s">
        <v>1469</v>
      </c>
      <c r="K323">
        <v>0</v>
      </c>
      <c r="L323">
        <v>1</v>
      </c>
    </row>
    <row r="324" spans="1:12" x14ac:dyDescent="0.3">
      <c r="A324">
        <v>65</v>
      </c>
      <c r="B324" t="s">
        <v>20</v>
      </c>
      <c r="C324" t="s">
        <v>412</v>
      </c>
      <c r="D324" t="s">
        <v>411</v>
      </c>
      <c r="E324" t="s">
        <v>467</v>
      </c>
      <c r="F324">
        <v>3</v>
      </c>
      <c r="G324" t="s">
        <v>1470</v>
      </c>
      <c r="H324" t="s">
        <v>1471</v>
      </c>
      <c r="I324" t="s">
        <v>1470</v>
      </c>
      <c r="J324" t="s">
        <v>1471</v>
      </c>
      <c r="K324">
        <v>0</v>
      </c>
      <c r="L324">
        <v>1</v>
      </c>
    </row>
    <row r="325" spans="1:12" x14ac:dyDescent="0.3">
      <c r="A325">
        <v>66</v>
      </c>
      <c r="B325" t="s">
        <v>20</v>
      </c>
      <c r="C325" t="s">
        <v>413</v>
      </c>
      <c r="D325" t="s">
        <v>413</v>
      </c>
      <c r="E325" t="s">
        <v>467</v>
      </c>
      <c r="F325">
        <v>3</v>
      </c>
      <c r="G325" t="s">
        <v>1472</v>
      </c>
      <c r="H325" t="s">
        <v>1473</v>
      </c>
      <c r="I325" t="s">
        <v>1472</v>
      </c>
      <c r="J325" t="s">
        <v>1473</v>
      </c>
      <c r="K325">
        <v>1</v>
      </c>
      <c r="L325">
        <v>1</v>
      </c>
    </row>
    <row r="326" spans="1:12" x14ac:dyDescent="0.3">
      <c r="A326">
        <v>243</v>
      </c>
      <c r="B326" t="s">
        <v>31</v>
      </c>
      <c r="C326" t="s">
        <v>414</v>
      </c>
      <c r="D326" t="s">
        <v>426</v>
      </c>
      <c r="E326" t="s">
        <v>467</v>
      </c>
      <c r="F326">
        <v>1</v>
      </c>
      <c r="G326" t="s">
        <v>1474</v>
      </c>
      <c r="H326" t="s">
        <v>1475</v>
      </c>
      <c r="I326" t="s">
        <v>1474</v>
      </c>
      <c r="J326" t="s">
        <v>1475</v>
      </c>
      <c r="K326">
        <v>0</v>
      </c>
      <c r="L326">
        <v>1</v>
      </c>
    </row>
    <row r="327" spans="1:12" x14ac:dyDescent="0.3">
      <c r="A327">
        <v>244</v>
      </c>
      <c r="B327" t="s">
        <v>31</v>
      </c>
      <c r="C327" t="s">
        <v>415</v>
      </c>
      <c r="D327" t="s">
        <v>427</v>
      </c>
      <c r="E327" t="s">
        <v>467</v>
      </c>
      <c r="F327">
        <v>1</v>
      </c>
      <c r="G327" t="s">
        <v>1476</v>
      </c>
      <c r="H327" t="s">
        <v>1477</v>
      </c>
      <c r="I327" t="s">
        <v>1476</v>
      </c>
      <c r="J327" t="s">
        <v>1477</v>
      </c>
      <c r="K327">
        <v>0</v>
      </c>
      <c r="L327">
        <v>1</v>
      </c>
    </row>
    <row r="328" spans="1:12" x14ac:dyDescent="0.3">
      <c r="A328">
        <v>245</v>
      </c>
      <c r="B328" t="s">
        <v>31</v>
      </c>
      <c r="C328" t="s">
        <v>416</v>
      </c>
      <c r="D328" t="s">
        <v>428</v>
      </c>
      <c r="E328" t="s">
        <v>477</v>
      </c>
      <c r="F328">
        <v>2</v>
      </c>
      <c r="G328" t="s">
        <v>1478</v>
      </c>
      <c r="H328" t="s">
        <v>1479</v>
      </c>
      <c r="I328" t="s">
        <v>1480</v>
      </c>
      <c r="J328" t="s">
        <v>1481</v>
      </c>
      <c r="K328">
        <v>0</v>
      </c>
      <c r="L328">
        <v>0</v>
      </c>
    </row>
    <row r="329" spans="1:12" x14ac:dyDescent="0.3">
      <c r="A329">
        <v>246</v>
      </c>
      <c r="B329" t="s">
        <v>31</v>
      </c>
      <c r="C329" t="s">
        <v>417</v>
      </c>
      <c r="D329" t="s">
        <v>429</v>
      </c>
      <c r="E329" t="s">
        <v>478</v>
      </c>
      <c r="F329">
        <v>2</v>
      </c>
      <c r="G329" t="s">
        <v>1482</v>
      </c>
      <c r="H329" t="s">
        <v>1483</v>
      </c>
      <c r="I329" t="s">
        <v>1484</v>
      </c>
      <c r="J329" t="s">
        <v>1485</v>
      </c>
      <c r="K329">
        <v>0</v>
      </c>
      <c r="L329">
        <v>0</v>
      </c>
    </row>
    <row r="330" spans="1:12" x14ac:dyDescent="0.3">
      <c r="A330">
        <v>247</v>
      </c>
      <c r="B330" t="s">
        <v>31</v>
      </c>
      <c r="C330" t="s">
        <v>418</v>
      </c>
      <c r="D330" t="s">
        <v>430</v>
      </c>
      <c r="E330" t="s">
        <v>477</v>
      </c>
      <c r="F330">
        <v>2</v>
      </c>
      <c r="G330" t="s">
        <v>1486</v>
      </c>
      <c r="H330" t="s">
        <v>1487</v>
      </c>
      <c r="I330" t="s">
        <v>1488</v>
      </c>
      <c r="J330" t="s">
        <v>1489</v>
      </c>
      <c r="K330">
        <v>0</v>
      </c>
      <c r="L330">
        <v>0</v>
      </c>
    </row>
    <row r="331" spans="1:12" x14ac:dyDescent="0.3">
      <c r="A331">
        <v>248</v>
      </c>
      <c r="B331" t="s">
        <v>31</v>
      </c>
      <c r="C331" t="s">
        <v>419</v>
      </c>
      <c r="D331" t="s">
        <v>431</v>
      </c>
      <c r="E331" t="s">
        <v>467</v>
      </c>
      <c r="F331">
        <v>3</v>
      </c>
      <c r="G331" t="s">
        <v>1490</v>
      </c>
      <c r="H331" t="s">
        <v>1491</v>
      </c>
      <c r="I331" t="s">
        <v>1490</v>
      </c>
      <c r="J331" t="s">
        <v>1491</v>
      </c>
      <c r="K331">
        <v>0</v>
      </c>
      <c r="L331">
        <v>1</v>
      </c>
    </row>
    <row r="332" spans="1:12" x14ac:dyDescent="0.3">
      <c r="A332">
        <v>249</v>
      </c>
      <c r="B332" t="s">
        <v>31</v>
      </c>
      <c r="C332" t="s">
        <v>517</v>
      </c>
      <c r="E332" t="s">
        <v>471</v>
      </c>
      <c r="F332">
        <v>3</v>
      </c>
      <c r="G332" t="s">
        <v>1492</v>
      </c>
      <c r="H332" t="s">
        <v>1493</v>
      </c>
      <c r="I332" t="e">
        <v>#N/A</v>
      </c>
      <c r="J332" t="e">
        <v>#N/A</v>
      </c>
      <c r="K332">
        <v>0</v>
      </c>
      <c r="L332" t="e">
        <v>#N/A</v>
      </c>
    </row>
    <row r="333" spans="1:12" x14ac:dyDescent="0.3">
      <c r="A333">
        <v>250</v>
      </c>
      <c r="B333" t="s">
        <v>31</v>
      </c>
      <c r="C333" t="s">
        <v>420</v>
      </c>
      <c r="D333" t="s">
        <v>433</v>
      </c>
      <c r="E333" t="s">
        <v>467</v>
      </c>
      <c r="F333">
        <v>1</v>
      </c>
      <c r="G333" t="s">
        <v>1494</v>
      </c>
      <c r="H333" t="s">
        <v>1495</v>
      </c>
      <c r="I333" t="s">
        <v>1494</v>
      </c>
      <c r="J333" t="s">
        <v>1495</v>
      </c>
      <c r="K333">
        <v>0</v>
      </c>
      <c r="L333">
        <v>1</v>
      </c>
    </row>
    <row r="334" spans="1:12" x14ac:dyDescent="0.3">
      <c r="A334">
        <v>251</v>
      </c>
      <c r="B334" t="s">
        <v>31</v>
      </c>
      <c r="C334" t="s">
        <v>421</v>
      </c>
      <c r="D334" t="s">
        <v>434</v>
      </c>
      <c r="E334" t="s">
        <v>477</v>
      </c>
      <c r="F334">
        <v>2</v>
      </c>
      <c r="G334" t="s">
        <v>1496</v>
      </c>
      <c r="H334" t="s">
        <v>1497</v>
      </c>
      <c r="I334" t="s">
        <v>1498</v>
      </c>
      <c r="J334" t="s">
        <v>1499</v>
      </c>
      <c r="K334">
        <v>0</v>
      </c>
      <c r="L334">
        <v>0</v>
      </c>
    </row>
    <row r="335" spans="1:12" x14ac:dyDescent="0.3">
      <c r="A335">
        <v>252</v>
      </c>
      <c r="B335" t="s">
        <v>31</v>
      </c>
      <c r="C335" t="s">
        <v>422</v>
      </c>
      <c r="D335" t="s">
        <v>435</v>
      </c>
      <c r="E335" t="s">
        <v>477</v>
      </c>
      <c r="F335">
        <v>2</v>
      </c>
      <c r="G335" t="s">
        <v>1500</v>
      </c>
      <c r="H335" t="s">
        <v>1501</v>
      </c>
      <c r="I335" t="s">
        <v>1502</v>
      </c>
      <c r="J335" t="s">
        <v>1503</v>
      </c>
      <c r="K335">
        <v>0</v>
      </c>
      <c r="L335">
        <v>0</v>
      </c>
    </row>
    <row r="336" spans="1:12" x14ac:dyDescent="0.3">
      <c r="A336">
        <v>253</v>
      </c>
      <c r="B336" t="s">
        <v>31</v>
      </c>
      <c r="C336" t="s">
        <v>423</v>
      </c>
      <c r="E336" t="s">
        <v>471</v>
      </c>
      <c r="F336">
        <v>2</v>
      </c>
      <c r="G336" t="s">
        <v>1504</v>
      </c>
      <c r="H336" t="s">
        <v>1505</v>
      </c>
      <c r="I336" t="e">
        <v>#N/A</v>
      </c>
      <c r="J336" t="e">
        <v>#N/A</v>
      </c>
      <c r="K336">
        <v>0</v>
      </c>
      <c r="L336" t="e">
        <v>#N/A</v>
      </c>
    </row>
    <row r="337" spans="1:12" x14ac:dyDescent="0.3">
      <c r="A337">
        <v>254</v>
      </c>
      <c r="B337" t="s">
        <v>31</v>
      </c>
      <c r="C337" t="s">
        <v>424</v>
      </c>
      <c r="E337" t="s">
        <v>471</v>
      </c>
      <c r="F337">
        <v>3</v>
      </c>
      <c r="G337" t="s">
        <v>1506</v>
      </c>
      <c r="H337" t="s">
        <v>1507</v>
      </c>
      <c r="I337" t="e">
        <v>#N/A</v>
      </c>
      <c r="J337" t="e">
        <v>#N/A</v>
      </c>
      <c r="K337">
        <v>0</v>
      </c>
      <c r="L337" t="e">
        <v>#N/A</v>
      </c>
    </row>
    <row r="338" spans="1:12" x14ac:dyDescent="0.3">
      <c r="A338">
        <v>255</v>
      </c>
      <c r="B338" t="s">
        <v>31</v>
      </c>
      <c r="C338" t="s">
        <v>425</v>
      </c>
      <c r="D338" t="s">
        <v>436</v>
      </c>
      <c r="E338" t="s">
        <v>477</v>
      </c>
      <c r="F338">
        <v>3</v>
      </c>
      <c r="G338" t="s">
        <v>1508</v>
      </c>
      <c r="H338" t="s">
        <v>1509</v>
      </c>
      <c r="I338" t="s">
        <v>1510</v>
      </c>
      <c r="J338" t="s">
        <v>1511</v>
      </c>
      <c r="K338">
        <v>0</v>
      </c>
      <c r="L338">
        <v>0</v>
      </c>
    </row>
    <row r="339" spans="1:12" x14ac:dyDescent="0.3">
      <c r="A339">
        <v>256</v>
      </c>
      <c r="B339" t="s">
        <v>31</v>
      </c>
      <c r="C339" t="s">
        <v>518</v>
      </c>
      <c r="E339" t="s">
        <v>471</v>
      </c>
      <c r="F339">
        <v>3</v>
      </c>
      <c r="G339" t="s">
        <v>1512</v>
      </c>
      <c r="H339" t="s">
        <v>1513</v>
      </c>
      <c r="I339" t="e">
        <v>#N/A</v>
      </c>
      <c r="J339" t="e">
        <v>#N/A</v>
      </c>
      <c r="K339">
        <v>0</v>
      </c>
      <c r="L339" t="e">
        <v>#N/A</v>
      </c>
    </row>
    <row r="340" spans="1:12" x14ac:dyDescent="0.3">
      <c r="A340">
        <v>257</v>
      </c>
      <c r="B340" t="s">
        <v>31</v>
      </c>
      <c r="C340" t="s">
        <v>426</v>
      </c>
      <c r="D340" t="s">
        <v>414</v>
      </c>
      <c r="E340" t="s">
        <v>467</v>
      </c>
      <c r="F340">
        <v>1</v>
      </c>
      <c r="G340" t="s">
        <v>1514</v>
      </c>
      <c r="H340" t="s">
        <v>1515</v>
      </c>
      <c r="I340" t="s">
        <v>1514</v>
      </c>
      <c r="J340" t="s">
        <v>1515</v>
      </c>
      <c r="K340">
        <v>0</v>
      </c>
      <c r="L340">
        <v>1</v>
      </c>
    </row>
    <row r="341" spans="1:12" x14ac:dyDescent="0.3">
      <c r="A341">
        <v>258</v>
      </c>
      <c r="B341" t="s">
        <v>31</v>
      </c>
      <c r="C341" t="s">
        <v>427</v>
      </c>
      <c r="D341" t="s">
        <v>415</v>
      </c>
      <c r="E341" t="s">
        <v>467</v>
      </c>
      <c r="F341">
        <v>1</v>
      </c>
      <c r="G341" t="s">
        <v>1516</v>
      </c>
      <c r="H341" t="s">
        <v>1517</v>
      </c>
      <c r="I341" t="s">
        <v>1516</v>
      </c>
      <c r="J341" t="s">
        <v>1517</v>
      </c>
      <c r="K341">
        <v>0</v>
      </c>
      <c r="L341">
        <v>1</v>
      </c>
    </row>
    <row r="342" spans="1:12" x14ac:dyDescent="0.3">
      <c r="A342">
        <v>259</v>
      </c>
      <c r="B342" t="s">
        <v>31</v>
      </c>
      <c r="C342" t="s">
        <v>428</v>
      </c>
      <c r="D342" t="s">
        <v>416</v>
      </c>
      <c r="E342" t="s">
        <v>467</v>
      </c>
      <c r="F342">
        <v>2</v>
      </c>
      <c r="G342" t="s">
        <v>1518</v>
      </c>
      <c r="H342" t="s">
        <v>1519</v>
      </c>
      <c r="I342" t="s">
        <v>1518</v>
      </c>
      <c r="J342" t="s">
        <v>1519</v>
      </c>
      <c r="K342">
        <v>0</v>
      </c>
      <c r="L342">
        <v>1</v>
      </c>
    </row>
    <row r="343" spans="1:12" x14ac:dyDescent="0.3">
      <c r="A343">
        <v>260</v>
      </c>
      <c r="B343" t="s">
        <v>31</v>
      </c>
      <c r="C343" t="s">
        <v>429</v>
      </c>
      <c r="D343" t="s">
        <v>417</v>
      </c>
      <c r="E343" t="s">
        <v>467</v>
      </c>
      <c r="F343">
        <v>2</v>
      </c>
      <c r="G343" t="s">
        <v>1520</v>
      </c>
      <c r="H343" t="s">
        <v>1521</v>
      </c>
      <c r="I343" t="s">
        <v>1520</v>
      </c>
      <c r="J343" t="s">
        <v>1521</v>
      </c>
      <c r="K343">
        <v>0</v>
      </c>
      <c r="L343">
        <v>1</v>
      </c>
    </row>
    <row r="344" spans="1:12" x14ac:dyDescent="0.3">
      <c r="A344">
        <v>261</v>
      </c>
      <c r="B344" t="s">
        <v>31</v>
      </c>
      <c r="C344" t="s">
        <v>430</v>
      </c>
      <c r="D344" t="s">
        <v>418</v>
      </c>
      <c r="E344" t="s">
        <v>467</v>
      </c>
      <c r="F344">
        <v>3</v>
      </c>
      <c r="G344" t="s">
        <v>1522</v>
      </c>
      <c r="H344" t="s">
        <v>1523</v>
      </c>
      <c r="I344" t="s">
        <v>1522</v>
      </c>
      <c r="J344" t="s">
        <v>1523</v>
      </c>
      <c r="K344">
        <v>0</v>
      </c>
      <c r="L344">
        <v>1</v>
      </c>
    </row>
    <row r="345" spans="1:12" x14ac:dyDescent="0.3">
      <c r="A345">
        <v>262</v>
      </c>
      <c r="B345" t="s">
        <v>31</v>
      </c>
      <c r="C345" t="s">
        <v>431</v>
      </c>
      <c r="D345" t="s">
        <v>419</v>
      </c>
      <c r="E345" t="s">
        <v>467</v>
      </c>
      <c r="F345">
        <v>3</v>
      </c>
      <c r="G345" t="s">
        <v>1524</v>
      </c>
      <c r="H345" t="s">
        <v>1525</v>
      </c>
      <c r="I345" t="s">
        <v>1524</v>
      </c>
      <c r="J345" t="s">
        <v>1525</v>
      </c>
      <c r="K345">
        <v>0</v>
      </c>
      <c r="L345">
        <v>1</v>
      </c>
    </row>
    <row r="346" spans="1:12" x14ac:dyDescent="0.3">
      <c r="A346">
        <v>263</v>
      </c>
      <c r="B346" t="s">
        <v>31</v>
      </c>
      <c r="C346" t="s">
        <v>433</v>
      </c>
      <c r="D346" t="s">
        <v>420</v>
      </c>
      <c r="E346" t="s">
        <v>467</v>
      </c>
      <c r="F346">
        <v>1</v>
      </c>
      <c r="G346" t="s">
        <v>1526</v>
      </c>
      <c r="H346" t="s">
        <v>1527</v>
      </c>
      <c r="I346" t="s">
        <v>1526</v>
      </c>
      <c r="J346" t="s">
        <v>1527</v>
      </c>
      <c r="K346">
        <v>0</v>
      </c>
      <c r="L346">
        <v>1</v>
      </c>
    </row>
    <row r="347" spans="1:12" x14ac:dyDescent="0.3">
      <c r="A347">
        <v>264</v>
      </c>
      <c r="B347" t="s">
        <v>31</v>
      </c>
      <c r="C347" t="s">
        <v>434</v>
      </c>
      <c r="D347" t="s">
        <v>421</v>
      </c>
      <c r="E347" t="s">
        <v>467</v>
      </c>
      <c r="F347">
        <v>1</v>
      </c>
      <c r="G347" t="s">
        <v>1528</v>
      </c>
      <c r="H347" t="s">
        <v>1529</v>
      </c>
      <c r="I347" t="s">
        <v>1528</v>
      </c>
      <c r="J347" t="s">
        <v>1529</v>
      </c>
      <c r="K347">
        <v>0</v>
      </c>
      <c r="L347">
        <v>1</v>
      </c>
    </row>
    <row r="348" spans="1:12" x14ac:dyDescent="0.3">
      <c r="A348">
        <v>265</v>
      </c>
      <c r="B348" t="s">
        <v>31</v>
      </c>
      <c r="C348" t="s">
        <v>435</v>
      </c>
      <c r="D348" t="s">
        <v>422</v>
      </c>
      <c r="E348" t="s">
        <v>478</v>
      </c>
      <c r="F348">
        <v>2</v>
      </c>
      <c r="G348" t="s">
        <v>1530</v>
      </c>
      <c r="H348" t="s">
        <v>1531</v>
      </c>
      <c r="I348" t="s">
        <v>1532</v>
      </c>
      <c r="J348" t="s">
        <v>1533</v>
      </c>
      <c r="K348">
        <v>0</v>
      </c>
      <c r="L348">
        <v>0</v>
      </c>
    </row>
    <row r="349" spans="1:12" x14ac:dyDescent="0.3">
      <c r="A349">
        <v>266</v>
      </c>
      <c r="B349" t="s">
        <v>31</v>
      </c>
      <c r="C349" t="s">
        <v>436</v>
      </c>
      <c r="D349" t="s">
        <v>423</v>
      </c>
      <c r="E349" t="s">
        <v>477</v>
      </c>
      <c r="F349">
        <v>2</v>
      </c>
      <c r="G349" t="s">
        <v>1534</v>
      </c>
      <c r="H349" t="s">
        <v>1535</v>
      </c>
      <c r="I349" t="s">
        <v>1536</v>
      </c>
      <c r="J349" t="s">
        <v>1535</v>
      </c>
      <c r="K349">
        <v>0</v>
      </c>
      <c r="L349">
        <v>0</v>
      </c>
    </row>
    <row r="350" spans="1:12" x14ac:dyDescent="0.3">
      <c r="A350">
        <v>267</v>
      </c>
      <c r="B350" t="s">
        <v>31</v>
      </c>
      <c r="C350" t="s">
        <v>437</v>
      </c>
      <c r="D350" t="s">
        <v>424</v>
      </c>
      <c r="E350" t="s">
        <v>467</v>
      </c>
      <c r="F350">
        <v>3</v>
      </c>
      <c r="G350" t="s">
        <v>1537</v>
      </c>
      <c r="H350" t="s">
        <v>1538</v>
      </c>
      <c r="I350" t="s">
        <v>1537</v>
      </c>
      <c r="J350" t="s">
        <v>1538</v>
      </c>
      <c r="K350">
        <v>0</v>
      </c>
      <c r="L350">
        <v>1</v>
      </c>
    </row>
    <row r="351" spans="1:12" x14ac:dyDescent="0.3">
      <c r="A351">
        <v>268</v>
      </c>
      <c r="B351" t="s">
        <v>31</v>
      </c>
      <c r="C351" t="s">
        <v>519</v>
      </c>
      <c r="E351" t="s">
        <v>471</v>
      </c>
      <c r="F351">
        <v>3</v>
      </c>
      <c r="G351" t="s">
        <v>1539</v>
      </c>
      <c r="H351" t="s">
        <v>1540</v>
      </c>
      <c r="I351" t="e">
        <v>#N/A</v>
      </c>
      <c r="J351" t="e">
        <v>#N/A</v>
      </c>
      <c r="K351">
        <v>0</v>
      </c>
      <c r="L351" t="e">
        <v>#N/A</v>
      </c>
    </row>
    <row r="352" spans="1:12" x14ac:dyDescent="0.3">
      <c r="A352">
        <v>269</v>
      </c>
      <c r="B352" t="s">
        <v>31</v>
      </c>
      <c r="C352" t="s">
        <v>438</v>
      </c>
      <c r="D352" t="s">
        <v>438</v>
      </c>
      <c r="E352" t="s">
        <v>467</v>
      </c>
      <c r="F352">
        <v>2</v>
      </c>
      <c r="G352" t="s">
        <v>1541</v>
      </c>
      <c r="H352" t="s">
        <v>1542</v>
      </c>
      <c r="I352" t="s">
        <v>1541</v>
      </c>
      <c r="J352" t="s">
        <v>1542</v>
      </c>
      <c r="K352">
        <v>1</v>
      </c>
      <c r="L352">
        <v>1</v>
      </c>
    </row>
    <row r="353" spans="1:12" x14ac:dyDescent="0.3">
      <c r="A353">
        <v>270</v>
      </c>
      <c r="B353" t="s">
        <v>31</v>
      </c>
      <c r="C353" t="s">
        <v>439</v>
      </c>
      <c r="D353" t="s">
        <v>439</v>
      </c>
      <c r="E353" t="s">
        <v>467</v>
      </c>
      <c r="F353">
        <v>2</v>
      </c>
      <c r="G353" t="s">
        <v>1543</v>
      </c>
      <c r="H353" t="s">
        <v>1544</v>
      </c>
      <c r="I353" t="s">
        <v>1543</v>
      </c>
      <c r="J353" t="s">
        <v>1544</v>
      </c>
      <c r="K353">
        <v>1</v>
      </c>
      <c r="L353">
        <v>1</v>
      </c>
    </row>
    <row r="354" spans="1:12" x14ac:dyDescent="0.3">
      <c r="A354">
        <v>271</v>
      </c>
      <c r="B354" t="s">
        <v>31</v>
      </c>
      <c r="C354" t="s">
        <v>440</v>
      </c>
      <c r="D354" t="s">
        <v>440</v>
      </c>
      <c r="E354" t="s">
        <v>467</v>
      </c>
      <c r="F354">
        <v>3</v>
      </c>
      <c r="G354" t="s">
        <v>1545</v>
      </c>
      <c r="H354" t="s">
        <v>1546</v>
      </c>
      <c r="I354" t="s">
        <v>1545</v>
      </c>
      <c r="J354" t="s">
        <v>1546</v>
      </c>
      <c r="K354">
        <v>1</v>
      </c>
      <c r="L354">
        <v>1</v>
      </c>
    </row>
    <row r="355" spans="1:12" x14ac:dyDescent="0.3">
      <c r="A355">
        <v>272</v>
      </c>
      <c r="B355" t="s">
        <v>31</v>
      </c>
      <c r="C355" t="s">
        <v>441</v>
      </c>
      <c r="D355" t="s">
        <v>442</v>
      </c>
      <c r="E355" t="s">
        <v>467</v>
      </c>
      <c r="F355">
        <v>3</v>
      </c>
      <c r="G355" t="s">
        <v>1547</v>
      </c>
      <c r="H355" t="s">
        <v>1548</v>
      </c>
      <c r="I355" t="s">
        <v>1547</v>
      </c>
      <c r="J355" t="s">
        <v>1548</v>
      </c>
      <c r="K355">
        <v>0</v>
      </c>
      <c r="L355">
        <v>1</v>
      </c>
    </row>
    <row r="356" spans="1:12" x14ac:dyDescent="0.3">
      <c r="A356">
        <v>273</v>
      </c>
      <c r="B356" t="s">
        <v>31</v>
      </c>
      <c r="C356" t="s">
        <v>442</v>
      </c>
      <c r="D356" t="s">
        <v>441</v>
      </c>
      <c r="E356" t="s">
        <v>467</v>
      </c>
      <c r="F356">
        <v>3</v>
      </c>
      <c r="G356" t="s">
        <v>1549</v>
      </c>
      <c r="H356" t="s">
        <v>1550</v>
      </c>
      <c r="I356" t="s">
        <v>1549</v>
      </c>
      <c r="J356" t="s">
        <v>1550</v>
      </c>
      <c r="K356">
        <v>0</v>
      </c>
      <c r="L356">
        <v>1</v>
      </c>
    </row>
    <row r="357" spans="1:12" x14ac:dyDescent="0.3">
      <c r="A357">
        <v>274</v>
      </c>
      <c r="B357" t="s">
        <v>31</v>
      </c>
      <c r="C357" t="s">
        <v>443</v>
      </c>
      <c r="D357" t="s">
        <v>443</v>
      </c>
      <c r="E357" t="s">
        <v>467</v>
      </c>
      <c r="F357">
        <v>3</v>
      </c>
      <c r="G357" t="s">
        <v>1551</v>
      </c>
      <c r="H357" t="s">
        <v>1552</v>
      </c>
      <c r="I357" t="s">
        <v>1551</v>
      </c>
      <c r="J357" t="s">
        <v>1552</v>
      </c>
      <c r="K357">
        <v>1</v>
      </c>
      <c r="L357">
        <v>1</v>
      </c>
    </row>
    <row r="358" spans="1:12" x14ac:dyDescent="0.3">
      <c r="A358">
        <v>357</v>
      </c>
      <c r="D358" t="s">
        <v>119</v>
      </c>
      <c r="E358" t="s">
        <v>1553</v>
      </c>
    </row>
    <row r="359" spans="1:12" x14ac:dyDescent="0.3">
      <c r="A359">
        <v>358</v>
      </c>
      <c r="D359" t="s">
        <v>124</v>
      </c>
      <c r="E359" t="s">
        <v>1553</v>
      </c>
    </row>
    <row r="360" spans="1:12" x14ac:dyDescent="0.3">
      <c r="A360">
        <v>359</v>
      </c>
      <c r="D360" t="s">
        <v>128</v>
      </c>
      <c r="E360" t="s">
        <v>1553</v>
      </c>
    </row>
    <row r="361" spans="1:12" x14ac:dyDescent="0.3">
      <c r="A361">
        <v>360</v>
      </c>
      <c r="D361" t="s">
        <v>167</v>
      </c>
      <c r="E361" t="s">
        <v>1553</v>
      </c>
    </row>
    <row r="362" spans="1:12" x14ac:dyDescent="0.3">
      <c r="A362">
        <v>361</v>
      </c>
      <c r="D362" t="s">
        <v>176</v>
      </c>
      <c r="E362" t="s">
        <v>1553</v>
      </c>
    </row>
    <row r="363" spans="1:12" x14ac:dyDescent="0.3">
      <c r="A363">
        <v>362</v>
      </c>
      <c r="D363" t="s">
        <v>179</v>
      </c>
      <c r="E363" t="s">
        <v>1553</v>
      </c>
    </row>
    <row r="364" spans="1:12" x14ac:dyDescent="0.3">
      <c r="A364">
        <v>363</v>
      </c>
      <c r="D364" t="s">
        <v>182</v>
      </c>
      <c r="E364" t="s">
        <v>1553</v>
      </c>
    </row>
    <row r="365" spans="1:12" x14ac:dyDescent="0.3">
      <c r="A365">
        <v>364</v>
      </c>
      <c r="D365" t="s">
        <v>230</v>
      </c>
      <c r="E365" t="s">
        <v>1553</v>
      </c>
    </row>
    <row r="366" spans="1:12" x14ac:dyDescent="0.3">
      <c r="A366">
        <v>365</v>
      </c>
      <c r="D366" t="s">
        <v>233</v>
      </c>
      <c r="E366" t="s">
        <v>1553</v>
      </c>
    </row>
    <row r="367" spans="1:12" x14ac:dyDescent="0.3">
      <c r="A367">
        <v>366</v>
      </c>
      <c r="D367" t="s">
        <v>240</v>
      </c>
      <c r="E367" t="s">
        <v>1553</v>
      </c>
    </row>
    <row r="368" spans="1:12" x14ac:dyDescent="0.3">
      <c r="A368">
        <v>367</v>
      </c>
      <c r="D368" t="s">
        <v>241</v>
      </c>
      <c r="E368" t="s">
        <v>1553</v>
      </c>
    </row>
    <row r="369" spans="1:5" x14ac:dyDescent="0.3">
      <c r="A369">
        <v>368</v>
      </c>
      <c r="D369" t="s">
        <v>281</v>
      </c>
      <c r="E369" t="s">
        <v>1553</v>
      </c>
    </row>
    <row r="370" spans="1:5" x14ac:dyDescent="0.3">
      <c r="A370">
        <v>369</v>
      </c>
      <c r="D370" t="s">
        <v>282</v>
      </c>
      <c r="E370" t="s">
        <v>1553</v>
      </c>
    </row>
    <row r="371" spans="1:5" x14ac:dyDescent="0.3">
      <c r="A371">
        <v>370</v>
      </c>
      <c r="D371" t="s">
        <v>290</v>
      </c>
      <c r="E371" t="s">
        <v>1553</v>
      </c>
    </row>
    <row r="372" spans="1:5" x14ac:dyDescent="0.3">
      <c r="A372">
        <v>371</v>
      </c>
      <c r="D372" t="s">
        <v>305</v>
      </c>
      <c r="E372" t="s">
        <v>1553</v>
      </c>
    </row>
    <row r="373" spans="1:5" x14ac:dyDescent="0.3">
      <c r="A373">
        <v>372</v>
      </c>
      <c r="D373" t="s">
        <v>306</v>
      </c>
      <c r="E373" t="s">
        <v>1553</v>
      </c>
    </row>
    <row r="374" spans="1:5" x14ac:dyDescent="0.3">
      <c r="A374">
        <v>373</v>
      </c>
      <c r="D374" t="s">
        <v>346</v>
      </c>
      <c r="E374" t="s">
        <v>1553</v>
      </c>
    </row>
    <row r="375" spans="1:5" x14ac:dyDescent="0.3">
      <c r="A375">
        <v>374</v>
      </c>
      <c r="D375" t="s">
        <v>348</v>
      </c>
      <c r="E375" t="s">
        <v>1553</v>
      </c>
    </row>
    <row r="376" spans="1:5" x14ac:dyDescent="0.3">
      <c r="A376">
        <v>375</v>
      </c>
      <c r="D376" t="s">
        <v>353</v>
      </c>
      <c r="E376" t="s">
        <v>1553</v>
      </c>
    </row>
    <row r="377" spans="1:5" x14ac:dyDescent="0.3">
      <c r="A377">
        <v>376</v>
      </c>
      <c r="D377" t="s">
        <v>355</v>
      </c>
      <c r="E377" t="s">
        <v>1553</v>
      </c>
    </row>
    <row r="378" spans="1:5" x14ac:dyDescent="0.3">
      <c r="A378">
        <v>377</v>
      </c>
      <c r="D378" t="s">
        <v>356</v>
      </c>
      <c r="E378" t="s">
        <v>1553</v>
      </c>
    </row>
    <row r="379" spans="1:5" x14ac:dyDescent="0.3">
      <c r="A379">
        <v>378</v>
      </c>
      <c r="D379" t="s">
        <v>395</v>
      </c>
      <c r="E379" t="s">
        <v>1553</v>
      </c>
    </row>
    <row r="380" spans="1:5" x14ac:dyDescent="0.3">
      <c r="A380">
        <v>379</v>
      </c>
      <c r="D380" t="s">
        <v>405</v>
      </c>
      <c r="E380" t="s">
        <v>1553</v>
      </c>
    </row>
    <row r="381" spans="1:5" x14ac:dyDescent="0.3">
      <c r="A381">
        <v>380</v>
      </c>
      <c r="D381" t="s">
        <v>425</v>
      </c>
      <c r="E381" t="s">
        <v>1553</v>
      </c>
    </row>
    <row r="382" spans="1:5" x14ac:dyDescent="0.3">
      <c r="A382">
        <v>381</v>
      </c>
      <c r="D382" t="s">
        <v>432</v>
      </c>
      <c r="E382" t="s">
        <v>1553</v>
      </c>
    </row>
    <row r="383" spans="1:5" x14ac:dyDescent="0.3">
      <c r="A383">
        <v>382</v>
      </c>
      <c r="D383" t="s">
        <v>437</v>
      </c>
      <c r="E383" t="s">
        <v>1553</v>
      </c>
    </row>
  </sheetData>
  <sheetProtection sheet="1" objects="1" scenarios="1" formatCells="0" formatColumns="0" formatRows="0"/>
  <autoFilter ref="A1:L357" xr:uid="{8C2559C6-F1F2-478B-962B-B09ED6951439}"/>
  <conditionalFormatting sqref="E2:E357">
    <cfRule type="containsText" dxfId="4" priority="3" operator="containsText" text="muutos">
      <formula>NOT(ISERROR(SEARCH("muutos",E2)))</formula>
    </cfRule>
    <cfRule type="containsText" dxfId="3" priority="4" operator="containsText" text="pieni muutos">
      <formula>NOT(ISERROR(SEARCH("pieni muutos",E2)))</formula>
    </cfRule>
    <cfRule type="cellIs" dxfId="2" priority="5" operator="equal">
      <formula>"uusi"</formula>
    </cfRule>
    <cfRule type="containsText" dxfId="1" priority="6" operator="containsText" text="sama">
      <formula>NOT(ISERROR(SEARCH("sama",E2)))</formula>
    </cfRule>
  </conditionalFormatting>
  <conditionalFormatting sqref="E358:E383">
    <cfRule type="containsText" dxfId="0" priority="2" operator="containsText" text="pois">
      <formula>NOT(ISERROR(SEARCH("pois",E358)))</formula>
    </cfRule>
  </conditionalFormatting>
  <conditionalFormatting sqref="K2:L35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Ohje</vt:lpstr>
      <vt:lpstr>Migration V1_V2</vt:lpstr>
      <vt:lpstr>Mapping_V1_V2</vt:lpstr>
      <vt:lpstr>Migration Import V2.0</vt:lpstr>
      <vt:lpstr>Migration Import V2.1</vt:lpstr>
      <vt:lpstr>Mapping_V2.1_V2.0</vt:lpstr>
      <vt:lpstr>Mapping_V2.1_V2.0!_FilterDatabase</vt:lpstr>
      <vt:lpstr>Mapping_V1_V2!Print_Area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Koivunen Harri</dc:creator>
  <cp:lastModifiedBy>Koivunen Harri</cp:lastModifiedBy>
  <dcterms:created xsi:type="dcterms:W3CDTF">2015-06-05T18:17:20Z</dcterms:created>
  <dcterms:modified xsi:type="dcterms:W3CDTF">2023-05-11T11:41:30Z</dcterms:modified>
</cp:coreProperties>
</file>